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comments2.xml" ContentType="application/vnd.openxmlformats-officedocument.spreadsheetml.comment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ilha orçamentária " sheetId="1" state="visible" r:id="rId2"/>
    <sheet name="Edital" sheetId="2" state="visible" r:id="rId3"/>
  </sheets>
  <definedNames>
    <definedName function="false" hidden="false" localSheetId="1" name="_xlnm.Print_Area" vbProcedure="false">Edital!$B$1:$M$30</definedName>
    <definedName function="false" hidden="false" localSheetId="1" name="_xlnm.Print_Titles" vbProcedure="false">Edital!$2:$2</definedName>
    <definedName function="false" hidden="false" localSheetId="0" name="_xlnm.Print_Area" vbProcedure="false">'Planilha orçamentária '!$B$1:$G$29</definedName>
    <definedName function="false" hidden="false" localSheetId="0" name="_xlnm.Print_Titles" vbProcedure="false">'Planilha orçamentária '!$2:$2</definedName>
    <definedName function="false" hidden="false" name="Excel_BuiltIn_Print_Area_1" vbProcedure="false">#REF!</definedName>
    <definedName function="false" hidden="false" name="Excel_BuiltIn_Print_Titles_1" vbProcedure="false">#REF!</definedName>
    <definedName function="false" hidden="false" localSheetId="0" name="Excel_BuiltIn_Print_Area_1" vbProcedure="false">#REF!</definedName>
    <definedName function="false" hidden="false" localSheetId="0" name="Excel_BuiltIn_Print_Titles_1" vbProcedure="false">#REF!</definedName>
    <definedName function="false" hidden="false" localSheetId="1" name="Excel_BuiltIn_Print_Area_1" vbProcedure="false">#REF!</definedName>
    <definedName function="false" hidden="false" localSheetId="1" name="Excel_BuiltIn_Print_Titles_1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C25" authorId="0">
      <text>
        <r>
          <rPr>
            <sz val="11"/>
            <color rgb="FF000000"/>
            <rFont val="Calibri"/>
            <family val="2"/>
            <charset val="1"/>
          </rPr>
          <t xml:space="preserve">Fabris:
</t>
        </r>
        <r>
          <rPr>
            <sz val="9"/>
            <color rgb="FF000000"/>
            <rFont val="Tahoma"/>
            <family val="2"/>
            <charset val="1"/>
          </rPr>
          <t xml:space="preserve">0,154KG/M</t>
        </r>
      </text>
    </comment>
    <comment ref="C26" authorId="0">
      <text>
        <r>
          <rPr>
            <sz val="11"/>
            <color rgb="FF000000"/>
            <rFont val="Calibri"/>
            <family val="2"/>
            <charset val="1"/>
          </rPr>
          <t xml:space="preserve">Fabris:
</t>
        </r>
        <r>
          <rPr>
            <sz val="9"/>
            <color rgb="FF000000"/>
            <rFont val="Tahoma"/>
            <family val="2"/>
            <charset val="1"/>
          </rPr>
          <t xml:space="preserve">0,145KG/M</t>
        </r>
      </text>
    </comment>
    <comment ref="C27" authorId="0">
      <text>
        <r>
          <rPr>
            <sz val="11"/>
            <color rgb="FF000000"/>
            <rFont val="Calibri"/>
            <family val="2"/>
            <charset val="1"/>
          </rPr>
          <t xml:space="preserve">Fabris:
</t>
        </r>
        <r>
          <rPr>
            <sz val="9"/>
            <color rgb="FF000000"/>
            <rFont val="Tahoma"/>
            <family val="2"/>
            <charset val="1"/>
          </rPr>
          <t xml:space="preserve">0,395KG/M
</t>
        </r>
      </text>
    </comment>
  </commentList>
</comments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C26" authorId="0">
      <text>
        <r>
          <rPr>
            <sz val="11"/>
            <color rgb="FF000000"/>
            <rFont val="Calibri"/>
            <family val="2"/>
            <charset val="1"/>
          </rPr>
          <t xml:space="preserve">Fabris:
</t>
        </r>
        <r>
          <rPr>
            <sz val="9"/>
            <color rgb="FF000000"/>
            <rFont val="Tahoma"/>
            <family val="2"/>
            <charset val="1"/>
          </rPr>
          <t xml:space="preserve">0,154KG/M</t>
        </r>
      </text>
    </comment>
    <comment ref="C27" authorId="0">
      <text>
        <r>
          <rPr>
            <sz val="11"/>
            <color rgb="FF000000"/>
            <rFont val="Calibri"/>
            <family val="2"/>
            <charset val="1"/>
          </rPr>
          <t xml:space="preserve">Fabris:
</t>
        </r>
        <r>
          <rPr>
            <sz val="9"/>
            <color rgb="FF000000"/>
            <rFont val="Tahoma"/>
            <family val="2"/>
            <charset val="1"/>
          </rPr>
          <t xml:space="preserve">0,145KG/M</t>
        </r>
      </text>
    </comment>
    <comment ref="C28" authorId="0">
      <text>
        <r>
          <rPr>
            <sz val="11"/>
            <color rgb="FF000000"/>
            <rFont val="Calibri"/>
            <family val="2"/>
            <charset val="1"/>
          </rPr>
          <t xml:space="preserve">Fabris:
</t>
        </r>
        <r>
          <rPr>
            <sz val="9"/>
            <color rgb="FF000000"/>
            <rFont val="Tahoma"/>
            <family val="2"/>
            <charset val="1"/>
          </rPr>
          <t xml:space="preserve">0,395KG/M
</t>
        </r>
      </text>
    </comment>
  </commentList>
</comments>
</file>

<file path=xl/sharedStrings.xml><?xml version="1.0" encoding="utf-8"?>
<sst xmlns="http://schemas.openxmlformats.org/spreadsheetml/2006/main" count="169" uniqueCount="94">
  <si>
    <t xml:space="preserve">Planilha de Custos e Quantidades – PE 07/2020 – Serviços de pavimentação</t>
  </si>
  <si>
    <t xml:space="preserve">Grupo</t>
  </si>
  <si>
    <t xml:space="preserve">Item</t>
  </si>
  <si>
    <t xml:space="preserve">Discriminação</t>
  </si>
  <si>
    <t xml:space="preserve">Unidade</t>
  </si>
  <si>
    <t xml:space="preserve">Qtd.</t>
  </si>
  <si>
    <t xml:space="preserve">Valor Máximo Unitário</t>
  </si>
  <si>
    <t xml:space="preserve">Valor Máximo Total</t>
  </si>
  <si>
    <t xml:space="preserve">Escavação mecanizada </t>
  </si>
  <si>
    <t xml:space="preserve">m³</t>
  </si>
  <si>
    <t xml:space="preserve">Reaterro mecanizado de vala com escavadeira hidráulica (capacidade da caçamba: 0,8 m³ / potência: 111 hp), largura de 1,5 a 2,5 m, profundidade até 1,5 m, com solo (sem substituição) de 1ª categoria em locais com baixo nível de interferência, sem fornecimento de material</t>
  </si>
  <si>
    <t xml:space="preserve">Fornecimento e espalhamento de embasamento de material granular - rachão/pedra pulmão</t>
  </si>
  <si>
    <t xml:space="preserve">Fornecimento e espalhamento pedrisco limpo espalhado, espessura 5cm</t>
  </si>
  <si>
    <t xml:space="preserve">m3</t>
  </si>
  <si>
    <t xml:space="preserve">Fornecimento e instalação lona plastica preta, para impermeabilização, espessura 150 micras</t>
  </si>
  <si>
    <t xml:space="preserve">m²</t>
  </si>
  <si>
    <t xml:space="preserve">Regularizacao e compactacao de subleito ate 20 cm de espessura</t>
  </si>
  <si>
    <t xml:space="preserve">Fornecimento e espalhamento de camada drenante com brita n. 2</t>
  </si>
  <si>
    <t xml:space="preserve">Fornecimento e colocação de calha de concreto 300mm </t>
  </si>
  <si>
    <t xml:space="preserve">m</t>
  </si>
  <si>
    <t xml:space="preserve">Fornecimento e colocação de calha em concreto simples, em meia cana de concreto, diametro 400 mm</t>
  </si>
  <si>
    <t xml:space="preserve">Fornecimento e assentamento de tubo de concreto para redes coletoras de águas pluviais, diâmetro de 300 mm, junta rígida, instalado em local com baixo nível de interferências </t>
  </si>
  <si>
    <t xml:space="preserve">Fornecimento e assentamento de tubo de concreto para redes coletoras de águas pluviais, diâmetro de 400 mm, junta rígida, instalado em local com baixo nível de interferências </t>
  </si>
  <si>
    <t xml:space="preserve">Fornecimento e instalação de grelha de ferro fundido para canaleta larg = 20cm</t>
  </si>
  <si>
    <t xml:space="preserve">Fornecimento e instalação de grelha de ferro fundido para canaleta larg = 30cm</t>
  </si>
  <si>
    <t xml:space="preserve">Fornecimento e execução de de caixacoletora, 1,20x1,20x1,50m, com fundo e tampa de concreto e paredes em alvenaria</t>
  </si>
  <si>
    <t xml:space="preserve">unid</t>
  </si>
  <si>
    <t xml:space="preserve">Fornecimento e colocação de lajota sextavada 25x25x8cm 35mpa, incluindo espalhamento e fornecimento do colchão de areia (e=10cm)</t>
  </si>
  <si>
    <r>
      <rPr>
        <sz val="10"/>
        <rFont val="Calibri"/>
        <family val="2"/>
        <charset val="1"/>
      </rPr>
      <t xml:space="preserve">Fornecimento e execução de via em blocos intertravados de concreto tipo paver</t>
    </r>
    <r>
      <rPr>
        <b val="true"/>
        <sz val="10"/>
        <rFont val="Calibri"/>
        <family val="2"/>
        <charset val="1"/>
      </rPr>
      <t xml:space="preserve"> (20x10x8cm)</t>
    </r>
    <r>
      <rPr>
        <sz val="10"/>
        <rFont val="Calibri"/>
        <family val="2"/>
        <charset val="1"/>
      </rPr>
      <t xml:space="preserve">, cor natural, resistentência a compressão de 35mpa,  assentado sobre colchão de areia compactado com espessura de 6cm, e compactação com placa vibratória</t>
    </r>
  </si>
  <si>
    <t xml:space="preserve">Fornecimento e assentamento de  meio-fio de concreto pré-fabricado, dimensões 100x15x13x30 cm (comprimento x base infer
Ior x base superior x altura),</t>
  </si>
  <si>
    <t xml:space="preserve">Demolição de concreto armado com utilização de rompedor</t>
  </si>
  <si>
    <t xml:space="preserve">Fornecimento e execução de passeio (calçada) com concreto moldado in loco, usinado, acabamento convencional, não armado, com junta de dilatação em madeira, incluso lançamento e adensamento</t>
  </si>
  <si>
    <t xml:space="preserve">Fornecimento e execução de passeio (calçada) com concreto moldado in loco, usinado, acabamento convencional, espessura 10 cm, armado com tela soldada nervurada, ca-60, q-196, (3,11 kg/m2), diametro do fio = 5,0 mm, largura =  2,45 m, espacamento da malha = 10 x 10 cm.  Incluso lançamento e adensamento</t>
  </si>
  <si>
    <t xml:space="preserve">Forma tábua para concreto em fundação com reaproveitamento 5x</t>
  </si>
  <si>
    <t xml:space="preserve">Fornecimento de concreto usinado 25mpa incluindo lançamento com uso de bomba, adensamento e acabamento de concreto em estruturas</t>
  </si>
  <si>
    <t xml:space="preserve">Fornecimento e execução de armação de pilar ou viga de uma estrutura convencional de concreto armado  utilizando aço ca-60 de 5.0 mm, incluindo corte, dobra e montagem</t>
  </si>
  <si>
    <t xml:space="preserve">kg</t>
  </si>
  <si>
    <t xml:space="preserve">Fornecimento e execução de armação de pilar ou viga de uma estrutura convencional de concreto armado utilizando aço ca-50 de 6.3 mm,  incluindo corte, dobra e montagem </t>
  </si>
  <si>
    <t xml:space="preserve">Fornecimento e execução de armação de pilar ou viga de uma estrutura convencional de concreto armado utilizando aço ca-50 de 8.0 mm,   incluindo corte, dobra e montagem</t>
  </si>
  <si>
    <t xml:space="preserve">Carga mecanizada e transporte de entulhos ou terra em caminhão basculante</t>
  </si>
  <si>
    <t xml:space="preserve">Material unit. s/BDI (R$)</t>
  </si>
  <si>
    <t xml:space="preserve">Material s/ BDI</t>
  </si>
  <si>
    <t xml:space="preserve">Mão de Obra unit. s/BDI (R$)</t>
  </si>
  <si>
    <t xml:space="preserve">Mão de Obra s/BDI</t>
  </si>
  <si>
    <t xml:space="preserve">Total s/DBI (R$)</t>
  </si>
  <si>
    <t xml:space="preserve">Referência</t>
  </si>
  <si>
    <t xml:space="preserve">Total c/ BDI</t>
  </si>
  <si>
    <t xml:space="preserve">Base</t>
  </si>
  <si>
    <t xml:space="preserve">Identificador</t>
  </si>
  <si>
    <t xml:space="preserve">ESCAVAÇÃO MECANIZADA </t>
  </si>
  <si>
    <t xml:space="preserve">SINAPI</t>
  </si>
  <si>
    <t xml:space="preserve">79480</t>
  </si>
  <si>
    <t xml:space="preserve">REATERRO MECANIZADO DE VALA COM ESCAVADEIRA HIDRÁULICA (CAPACIDADE DA CAÇAMBA: 0,8 M³ / POTÊNCIA: 111 HP), LARGURA DE 1,5 A 2,5 M, PROFUNDIDADE ATÉ 1,5 M, COM SOLO (SEM SUBSTITUIÇÃO) DE 1ª CATEGORIA EM LOCAIS COM BAIXO NÍVEL DE INTERFERÊNCIA, SEM FORNECIMENTO DE MATERIAL</t>
  </si>
  <si>
    <t xml:space="preserve">FORNECIMENTO E ESPALHAMENTO DE EMBASAMENTO DE MATERIAL GRANULAR - RACHÃO/PEDRA PULMÃO</t>
  </si>
  <si>
    <t xml:space="preserve">96399</t>
  </si>
  <si>
    <t xml:space="preserve">FORNECIMENTO E ESPALHAMENTO PEDRISCO LIMPO ESPALHADO, ESPESSURA 5CM</t>
  </si>
  <si>
    <t xml:space="preserve">73818/001</t>
  </si>
  <si>
    <t xml:space="preserve">FORNECIMENTO E INSTALAÇÃO LONA PLASTICA PRETA, PARA IMPERMEABILIZAÇÃO, ESPESSURA 150 MICRAS</t>
  </si>
  <si>
    <t xml:space="preserve">68053</t>
  </si>
  <si>
    <t xml:space="preserve">REGULARIZACAO E COMPACTACAO DE SUBLEITO ATE 20 CM DE ESPESSURA</t>
  </si>
  <si>
    <t xml:space="preserve">100576</t>
  </si>
  <si>
    <t xml:space="preserve">FORNECIMENTO E ESPALHAMENTO DE CAMADA DRENANTE COM BRITA N. 2</t>
  </si>
  <si>
    <t xml:space="preserve">73883/2</t>
  </si>
  <si>
    <t xml:space="preserve">FORNECIMENTO E COLOCAÇÃO DE CALHA DE CONCRETO 300MM </t>
  </si>
  <si>
    <t xml:space="preserve">DEINFRA</t>
  </si>
  <si>
    <t xml:space="preserve">42594</t>
  </si>
  <si>
    <t xml:space="preserve">FORNECIMENTO E COLOCAÇÃO DE CALHA EM CONCRETO SIMPLES, EM MEIA CANA DE CONCRETO, DIAMETRO 400 MM</t>
  </si>
  <si>
    <t xml:space="preserve">73882/003</t>
  </si>
  <si>
    <t xml:space="preserve">FORNECIMENTO E ASSENTAMENTO DE TUBO DE CONCRETO PARA REDES COLETORAS DE ÁGUAS PLUVIAIS, DIÂMETRO DE 300 MM, JUNTA RÍGIDA, INSTALADO EM LOCAL COM BAIXO NÍVEL DE INTERFERÊNCIAS </t>
  </si>
  <si>
    <t xml:space="preserve">95566</t>
  </si>
  <si>
    <t xml:space="preserve">FORNECIMENTO E ASSENTAMENTO DE TUBO DE CONCRETO PARA REDES COLETORAS DE ÁGUAS PLUVIAIS, DIÂMETRO DE 400 MM, JUNTA RÍGIDA, INSTALADO EM LOCAL COM BAIXO NÍVEL DE INTERFERÊNCIAS </t>
  </si>
  <si>
    <t xml:space="preserve">92210</t>
  </si>
  <si>
    <t xml:space="preserve">FORNECIMENTO E INSTALAÇÃO DE GRELHA DE FERRO FUNDIDO PARA CANALETA LARG = 20CM</t>
  </si>
  <si>
    <t xml:space="preserve">40124</t>
  </si>
  <si>
    <t xml:space="preserve">FORNECIMENTO E INSTALAÇÃO DE GRELHA DE FERRO FUNDIDO PARA CANALETA LARG = 30CM</t>
  </si>
  <si>
    <t xml:space="preserve">40127</t>
  </si>
  <si>
    <t xml:space="preserve">FORNECIMENTO E EXECUÇÃO DE DE CAIXACOLETORA, 1,20X1,20X1,50M, COM FUNDO E TAMPA DE CONCRETO E PAREDES EM ALVENARIA</t>
  </si>
  <si>
    <t xml:space="preserve">47974</t>
  </si>
  <si>
    <t xml:space="preserve">FORNECIMENTO E COLOCAÇÃO DE LAJOTA SEXTAVADA 25X25X8CM 35MPA, INCLUINDO ESPALHAMENTO E FORNECIMENTO DO COLCHÃO DE AREIA (E=10CM)</t>
  </si>
  <si>
    <r>
      <rPr>
        <sz val="10"/>
        <rFont val="Calibri"/>
        <family val="2"/>
        <charset val="1"/>
      </rPr>
      <t xml:space="preserve">FORNECIMENTO E EXECUÇÃO DE VIA EM BLOCOS INTERTRAVADOS DE CONCRETO TIPO PAVER</t>
    </r>
    <r>
      <rPr>
        <b val="true"/>
        <sz val="10"/>
        <rFont val="Calibri"/>
        <family val="2"/>
        <charset val="1"/>
      </rPr>
      <t xml:space="preserve"> (20X10X8CM)</t>
    </r>
    <r>
      <rPr>
        <sz val="10"/>
        <rFont val="Calibri"/>
        <family val="2"/>
        <charset val="1"/>
      </rPr>
      <t xml:space="preserve">, COR NATURAL, RESISTENTÊNCIA A COMPRESSÃO DE 35MPA,  ASSENTADO SOBRE COLCHÃO DE AREIA COMPACTADO COM ESPESSURA DE 6CM, E COMPACTAÇÃO COM PLACA VIBRATÓRIA</t>
    </r>
  </si>
  <si>
    <t xml:space="preserve">FORNECIMENTO E ASSENTAMENTO DE  MEIO-FIO DE CONCRETO PRÉ-FABRICADO, DIMENSÕES 100X15X13X30 CM (COMPRIMENTO X BASE INFER
IOR X BASE SUPERIOR X ALTURA),</t>
  </si>
  <si>
    <t xml:space="preserve">DEMOLIÇÃO DE CONCRETO ARMADO COM UTILIZAÇÃO DE ROMPEDOR</t>
  </si>
  <si>
    <t xml:space="preserve">FORNECIMENTO E EXECUÇÃO DE PASSEIO (CALÇADA) COM CONCRETO MOLDADO IN LOCO, USINADO, ACABAMENTO CONVENCIONAL, NÃO ARMADO, COM JUNTA DE DILATAÇÃO EM MADEIRA, INCLUSO LANÇAMENTO E ADENSAMENTO</t>
  </si>
  <si>
    <t xml:space="preserve">FORNECIMENTO E EXECUÇÃO DE PASSEIO (CALÇADA) COM CONCRETO MOLDADO IN LOCO, USINADO, ACABAMENTO CONVENCIONAL, ESPESSURA 10 CM, ARMADO COM TELA SOLDADA NERVURADA, CA-60, Q-196, (3,11 KG/M2), DIAMETRO DO FIO = 5,0 MM, LARGURA =  2,45 M, ESPACAMENTO DA MALHA = 10 X 10 CM.  INCLUSO LANÇAMENTO E ADENSAMENTO</t>
  </si>
  <si>
    <t xml:space="preserve">FORMA TÁBUA PARA CONCRETO EM FUNDAÇÃO COM REAPROVEITAMENTO 5X</t>
  </si>
  <si>
    <t xml:space="preserve">FORNECIMENTO DE CONCRETO USINADO 25MPA INCLUINDO LANÇAMENTO COM USO DE BOMBA, ADENSAMENTO E ACABAMENTO DE CONCRETO EM ESTRUTURAS</t>
  </si>
  <si>
    <t xml:space="preserve">FORNECIMENTO E EXECUÇÃO DE ARMAÇÃO DE PILAR OU VIGA DE UMA ESTRUTURA CONVENCIONAL DE CONCRETO ARMADO  UTILIZANDO AÇO CA-60 DE 5.0 MM, INCLUINDO CORTE, DOBRA E MONTAGEM</t>
  </si>
  <si>
    <t xml:space="preserve">92775</t>
  </si>
  <si>
    <t xml:space="preserve">FORNECIMENTO E EXECUÇÃO DE ARMAÇÃO DE PILAR OU VIGA DE UMA ESTRUTURA CONVENCIONAL DE CONCRETO ARMADO UTILIZANDO AÇO CA-50 DE 6.3 MM,  INCLUINDO CORTE, DOBRA E MONTAGEM </t>
  </si>
  <si>
    <t xml:space="preserve">92776</t>
  </si>
  <si>
    <t xml:space="preserve">FORNECIMENTO E EXECUÇÃO DE ARMAÇÃO DE PILAR OU VIGA DE UMA ESTRUTURA CONVENCIONAL DE CONCRETO ARMADO UTILIZANDO AÇO CA-50 DE 8.0 MM,   INCLUINDO CORTE, DOBRA E MONTAGEM</t>
  </si>
  <si>
    <t xml:space="preserve">92777</t>
  </si>
  <si>
    <t xml:space="preserve">CARGA MECANIZADA E TRANSPORTE DE ENTULHOS OU TERRA EM CAMINHÃO BASCULANTE</t>
  </si>
  <si>
    <t xml:space="preserve">TOTAL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</si>
</sst>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_-* #,##0.00_-;\-* #,##0.00_-;_-* \-??_-;_-@_-"/>
    <numFmt numFmtId="166" formatCode="_(* #,##0.00_);_(* \(#,##0.00\);_(* \-??_);_(@_)"/>
    <numFmt numFmtId="167" formatCode="_(&quot;Cr$&quot;* #,##0.00_);_(&quot;Cr$&quot;* \(#,##0.00\);_(&quot;Cr$&quot;* \-??_);_(@_)"/>
    <numFmt numFmtId="168" formatCode="0%"/>
    <numFmt numFmtId="169" formatCode="#,##0.00"/>
    <numFmt numFmtId="170" formatCode="_-[$R$-416]\ * #,##0.00_-;\-[$R$-416]\ * #,##0.00_-;_-[$R$-416]\ * \-??_-;_-@_-"/>
    <numFmt numFmtId="171" formatCode="0.00"/>
    <numFmt numFmtId="172" formatCode="_-* #,##0.00_-;\-* #,##0.00_-;_-* \-????_-;_-@_-"/>
    <numFmt numFmtId="173" formatCode="_-&quot;R$ &quot;* #,##0.00_-;&quot;-R$ &quot;* #,##0.00_-;_-&quot;R$ &quot;* \-??_-;_-@_-"/>
    <numFmt numFmtId="174" formatCode="@"/>
  </numFmts>
  <fonts count="1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10"/>
      <color rgb="FF000000"/>
      <name val="Calibri"/>
      <family val="2"/>
      <charset val="1"/>
    </font>
    <font>
      <b val="true"/>
      <sz val="10"/>
      <name val="Calibri"/>
      <family val="2"/>
      <charset val="1"/>
    </font>
    <font>
      <sz val="10"/>
      <name val="Calibri"/>
      <family val="2"/>
      <charset val="1"/>
    </font>
    <font>
      <sz val="9"/>
      <color rgb="FF000000"/>
      <name val="Tahoma"/>
      <family val="2"/>
      <charset val="1"/>
    </font>
    <font>
      <b val="true"/>
      <sz val="14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rgb="FF9BBB59"/>
        <bgColor rgb="FF969696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/>
      <top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</borders>
  <cellStyleXfs count="3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173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applyFont="true" applyBorder="tru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3" borderId="2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6" fillId="0" borderId="2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3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3" xfId="1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7" fillId="3" borderId="2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7" fillId="0" borderId="2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4" xfId="1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5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3" borderId="2" xfId="27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3" borderId="2" xfId="27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3" fontId="7" fillId="3" borderId="5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3" borderId="2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6" fillId="4" borderId="2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3" borderId="5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6" fillId="3" borderId="7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0" fillId="3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6" fillId="0" borderId="5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6" fillId="3" borderId="8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3" borderId="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3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3" borderId="5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5" fillId="3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5" fillId="3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7" fillId="3" borderId="5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7" fillId="3" borderId="5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4" fontId="7" fillId="3" borderId="5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7" fillId="0" borderId="5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7" fillId="3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7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5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5" xfId="27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4" fontId="5" fillId="3" borderId="5" xfId="2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5" xfId="27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3" borderId="5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6" fillId="3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6" fillId="4" borderId="5" xfId="15" applyFont="true" applyBorder="true" applyAlignment="true" applyProtection="true">
      <alignment horizontal="center" vertical="center" textRotation="0" wrapText="true" indent="0" shrinkToFit="false"/>
      <protection locked="true" hidden="false"/>
    </xf>
  </cellXfs>
  <cellStyles count="1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Cancel 2" xfId="20"/>
    <cellStyle name="Comma 2" xfId="21"/>
    <cellStyle name="Comma_GMB_Planilha Geral de Orçamento CUSTO" xfId="22"/>
    <cellStyle name="Moeda 3" xfId="23"/>
    <cellStyle name="Normal 2" xfId="24"/>
    <cellStyle name="Normal 2 2" xfId="25"/>
    <cellStyle name="Normal 3" xfId="26"/>
    <cellStyle name="Normal_Pesquisa no referencial 10 de maio de 2013" xfId="27"/>
    <cellStyle name="Note 1" xfId="28"/>
    <cellStyle name="Percent_GMB_Planilha Geral de Orçamento CUSTO_1" xfId="29"/>
    <cellStyle name="Porcentagem 2" xfId="30"/>
    <cellStyle name="Vírgula 2" xfId="31"/>
    <cellStyle name="Vírgula 2 2" xfId="32"/>
  </cellStyles>
  <dxfs count="2">
    <dxf>
      <font>
        <b val="1"/>
        <i val="0"/>
      </font>
      <fill>
        <patternFill>
          <bgColor rgb="FFC0C0C0"/>
        </patternFill>
      </fill>
      <border diagonalUp="false" diagonalDown="false">
        <left style="thin"/>
        <right style="thin"/>
        <top style="thin"/>
        <bottom style="thin"/>
        <diagonal/>
      </border>
    </dxf>
    <dxf>
      <border diagonalUp="false" diagonalDown="false">
        <left style="thin"/>
        <right style="thin"/>
        <top style="thin"/>
        <bottom style="thin"/>
        <diagonal/>
      </border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BBB59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2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GQ67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pane xSplit="0" ySplit="2" topLeftCell="A3" activePane="bottomLeft" state="frozen"/>
      <selection pane="topLeft" activeCell="A1" activeCellId="0" sqref="A1"/>
      <selection pane="bottomLeft" activeCell="I7" activeCellId="0" sqref="I7"/>
    </sheetView>
  </sheetViews>
  <sheetFormatPr defaultColWidth="9.13671875" defaultRowHeight="13.8" zeroHeight="false" outlineLevelRow="0" outlineLevelCol="0"/>
  <cols>
    <col collapsed="false" customWidth="false" hidden="false" outlineLevel="0" max="1" min="1" style="1" width="9.13"/>
    <col collapsed="false" customWidth="true" hidden="false" outlineLevel="0" max="2" min="2" style="2" width="5.7"/>
    <col collapsed="false" customWidth="true" hidden="false" outlineLevel="0" max="3" min="3" style="3" width="35.6"/>
    <col collapsed="false" customWidth="true" hidden="false" outlineLevel="0" max="4" min="4" style="4" width="7.37"/>
    <col collapsed="false" customWidth="true" hidden="false" outlineLevel="0" max="5" min="5" style="5" width="8.87"/>
    <col collapsed="false" customWidth="true" hidden="false" outlineLevel="0" max="6" min="6" style="5" width="10.15"/>
    <col collapsed="false" customWidth="true" hidden="false" outlineLevel="0" max="7" min="7" style="1" width="9.93"/>
    <col collapsed="false" customWidth="false" hidden="false" outlineLevel="0" max="8" min="8" style="6" width="9.13"/>
    <col collapsed="false" customWidth="true" hidden="false" outlineLevel="0" max="9" min="9" style="6" width="9.29"/>
    <col collapsed="false" customWidth="true" hidden="false" outlineLevel="0" max="10" min="10" style="6" width="14.57"/>
    <col collapsed="false" customWidth="false" hidden="false" outlineLevel="0" max="83" min="11" style="6" width="9.13"/>
    <col collapsed="false" customWidth="false" hidden="false" outlineLevel="0" max="1018" min="84" style="1" width="9.13"/>
    <col collapsed="false" customWidth="true" hidden="false" outlineLevel="0" max="1024" min="1019" style="0" width="11.52"/>
  </cols>
  <sheetData>
    <row r="1" customFormat="false" ht="29.25" hidden="false" customHeight="true" outlineLevel="0" collapsed="false">
      <c r="A1" s="7" t="s">
        <v>0</v>
      </c>
      <c r="B1" s="7"/>
      <c r="C1" s="7"/>
      <c r="D1" s="7"/>
      <c r="E1" s="7"/>
      <c r="F1" s="7"/>
      <c r="G1" s="7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</row>
    <row r="2" customFormat="false" ht="42" hidden="false" customHeight="true" outlineLevel="0" collapsed="false">
      <c r="A2" s="10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3" t="s">
        <v>6</v>
      </c>
      <c r="G2" s="13" t="s">
        <v>7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</row>
    <row r="3" customFormat="false" ht="13.8" hidden="false" customHeight="false" outlineLevel="0" collapsed="false">
      <c r="A3" s="10"/>
      <c r="B3" s="14" t="n">
        <v>1</v>
      </c>
      <c r="C3" s="15" t="s">
        <v>8</v>
      </c>
      <c r="D3" s="16" t="s">
        <v>9</v>
      </c>
      <c r="E3" s="17" t="n">
        <v>2992</v>
      </c>
      <c r="F3" s="18" t="n">
        <v>2.48255681818182</v>
      </c>
      <c r="G3" s="19" t="n">
        <f aca="false">F3*E3</f>
        <v>7427.81000000001</v>
      </c>
      <c r="H3" s="8"/>
      <c r="I3" s="8"/>
      <c r="J3" s="20"/>
      <c r="K3" s="20"/>
      <c r="L3" s="20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</row>
    <row r="4" customFormat="false" ht="54.75" hidden="false" customHeight="true" outlineLevel="0" collapsed="false">
      <c r="A4" s="21" t="n">
        <v>1</v>
      </c>
      <c r="B4" s="14" t="n">
        <v>2</v>
      </c>
      <c r="C4" s="15" t="s">
        <v>10</v>
      </c>
      <c r="D4" s="16" t="s">
        <v>9</v>
      </c>
      <c r="E4" s="22" t="n">
        <v>1397</v>
      </c>
      <c r="F4" s="18" t="n">
        <v>16.7605368647101</v>
      </c>
      <c r="G4" s="19" t="n">
        <f aca="false">F4*E4</f>
        <v>23414.47</v>
      </c>
      <c r="H4" s="8"/>
      <c r="I4" s="8"/>
    </row>
    <row r="5" customFormat="false" ht="31.15" hidden="false" customHeight="false" outlineLevel="0" collapsed="false">
      <c r="A5" s="21"/>
      <c r="B5" s="14" t="n">
        <v>3</v>
      </c>
      <c r="C5" s="15" t="s">
        <v>11</v>
      </c>
      <c r="D5" s="16" t="s">
        <v>9</v>
      </c>
      <c r="E5" s="22" t="n">
        <v>789</v>
      </c>
      <c r="F5" s="18" t="n">
        <v>100.118795944233</v>
      </c>
      <c r="G5" s="19" t="n">
        <f aca="false">F5*E5</f>
        <v>78993.7299999998</v>
      </c>
      <c r="H5" s="8"/>
      <c r="I5" s="8"/>
    </row>
    <row r="6" customFormat="false" ht="21.15" hidden="false" customHeight="false" outlineLevel="0" collapsed="false">
      <c r="A6" s="21"/>
      <c r="B6" s="14" t="n">
        <v>4</v>
      </c>
      <c r="C6" s="15" t="s">
        <v>12</v>
      </c>
      <c r="D6" s="16" t="s">
        <v>13</v>
      </c>
      <c r="E6" s="22" t="n">
        <v>232</v>
      </c>
      <c r="F6" s="18" t="n">
        <v>103.247715517241</v>
      </c>
      <c r="G6" s="19" t="n">
        <f aca="false">F6*E6</f>
        <v>23953.4699999999</v>
      </c>
      <c r="H6" s="8"/>
      <c r="I6" s="8"/>
    </row>
    <row r="7" customFormat="false" ht="31.15" hidden="false" customHeight="false" outlineLevel="0" collapsed="false">
      <c r="A7" s="21"/>
      <c r="B7" s="14" t="n">
        <v>5</v>
      </c>
      <c r="C7" s="15" t="s">
        <v>14</v>
      </c>
      <c r="D7" s="16" t="s">
        <v>15</v>
      </c>
      <c r="E7" s="22" t="n">
        <v>4031</v>
      </c>
      <c r="F7" s="18" t="n">
        <v>1.8214959067229</v>
      </c>
      <c r="G7" s="19" t="n">
        <f aca="false">F7*E7</f>
        <v>7342.45000000001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</row>
    <row r="8" customFormat="false" ht="21.15" hidden="false" customHeight="false" outlineLevel="0" collapsed="false">
      <c r="A8" s="21"/>
      <c r="B8" s="14" t="n">
        <v>6</v>
      </c>
      <c r="C8" s="15" t="s">
        <v>16</v>
      </c>
      <c r="D8" s="16" t="s">
        <v>15</v>
      </c>
      <c r="E8" s="22" t="n">
        <v>5766</v>
      </c>
      <c r="F8" s="18" t="n">
        <v>1.69673603884842</v>
      </c>
      <c r="G8" s="19" t="n">
        <f aca="false">F8*E8</f>
        <v>9783.37999999999</v>
      </c>
      <c r="H8" s="8"/>
      <c r="I8" s="8"/>
    </row>
    <row r="9" customFormat="false" ht="21.15" hidden="false" customHeight="false" outlineLevel="0" collapsed="false">
      <c r="A9" s="21"/>
      <c r="B9" s="14" t="n">
        <v>7</v>
      </c>
      <c r="C9" s="15" t="s">
        <v>17</v>
      </c>
      <c r="D9" s="16" t="s">
        <v>9</v>
      </c>
      <c r="E9" s="22" t="n">
        <v>21</v>
      </c>
      <c r="F9" s="18" t="n">
        <v>127.442380952381</v>
      </c>
      <c r="G9" s="19" t="n">
        <f aca="false">F9*E9</f>
        <v>2676.29</v>
      </c>
      <c r="H9" s="8"/>
      <c r="I9" s="8"/>
    </row>
    <row r="10" customFormat="false" ht="21.15" hidden="false" customHeight="false" outlineLevel="0" collapsed="false">
      <c r="A10" s="21"/>
      <c r="B10" s="14" t="n">
        <v>8</v>
      </c>
      <c r="C10" s="15" t="s">
        <v>18</v>
      </c>
      <c r="D10" s="16" t="s">
        <v>19</v>
      </c>
      <c r="E10" s="22" t="n">
        <v>623</v>
      </c>
      <c r="F10" s="18" t="n">
        <v>70.8512038523275</v>
      </c>
      <c r="G10" s="19" t="n">
        <f aca="false">F10*E10</f>
        <v>44140.3</v>
      </c>
      <c r="H10" s="8"/>
      <c r="I10" s="8"/>
    </row>
    <row r="11" customFormat="false" ht="31.15" hidden="false" customHeight="false" outlineLevel="0" collapsed="false">
      <c r="A11" s="21"/>
      <c r="B11" s="14" t="n">
        <v>9</v>
      </c>
      <c r="C11" s="15" t="s">
        <v>20</v>
      </c>
      <c r="D11" s="16" t="s">
        <v>19</v>
      </c>
      <c r="E11" s="22" t="n">
        <v>380</v>
      </c>
      <c r="F11" s="18" t="n">
        <v>77.4135789473684</v>
      </c>
      <c r="G11" s="19" t="n">
        <f aca="false">F11*E11</f>
        <v>29417.16</v>
      </c>
      <c r="H11" s="8"/>
      <c r="I11" s="8"/>
    </row>
    <row r="12" customFormat="false" ht="51.15" hidden="false" customHeight="false" outlineLevel="0" collapsed="false">
      <c r="A12" s="21"/>
      <c r="B12" s="14" t="n">
        <v>10</v>
      </c>
      <c r="C12" s="15" t="s">
        <v>21</v>
      </c>
      <c r="D12" s="16" t="s">
        <v>19</v>
      </c>
      <c r="E12" s="22" t="n">
        <v>99</v>
      </c>
      <c r="F12" s="18" t="n">
        <v>100.968282828283</v>
      </c>
      <c r="G12" s="19" t="n">
        <f aca="false">F12*E12</f>
        <v>9995.86000000002</v>
      </c>
      <c r="H12" s="8"/>
      <c r="I12" s="8"/>
      <c r="J12" s="23"/>
    </row>
    <row r="13" customFormat="false" ht="51.15" hidden="false" customHeight="false" outlineLevel="0" collapsed="false">
      <c r="A13" s="21"/>
      <c r="B13" s="14" t="n">
        <v>11</v>
      </c>
      <c r="C13" s="15" t="s">
        <v>22</v>
      </c>
      <c r="D13" s="16" t="s">
        <v>19</v>
      </c>
      <c r="E13" s="22" t="n">
        <v>285</v>
      </c>
      <c r="F13" s="18" t="n">
        <v>111.26098245614</v>
      </c>
      <c r="G13" s="19" t="n">
        <f aca="false">F13*E13</f>
        <v>31709.3799999999</v>
      </c>
      <c r="H13" s="8"/>
      <c r="I13" s="8"/>
      <c r="J13" s="23"/>
    </row>
    <row r="14" customFormat="false" ht="21.15" hidden="false" customHeight="false" outlineLevel="0" collapsed="false">
      <c r="A14" s="21"/>
      <c r="B14" s="14" t="n">
        <v>12</v>
      </c>
      <c r="C14" s="15" t="s">
        <v>23</v>
      </c>
      <c r="D14" s="16" t="s">
        <v>19</v>
      </c>
      <c r="E14" s="22" t="n">
        <v>25</v>
      </c>
      <c r="F14" s="18" t="n">
        <v>42.194</v>
      </c>
      <c r="G14" s="19" t="n">
        <f aca="false">F14*E14</f>
        <v>1054.85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</row>
    <row r="15" customFormat="false" ht="21.15" hidden="false" customHeight="false" outlineLevel="0" collapsed="false">
      <c r="A15" s="21"/>
      <c r="B15" s="14" t="n">
        <v>13</v>
      </c>
      <c r="C15" s="15" t="s">
        <v>24</v>
      </c>
      <c r="D15" s="16" t="s">
        <v>19</v>
      </c>
      <c r="E15" s="22" t="n">
        <v>50</v>
      </c>
      <c r="F15" s="18" t="n">
        <v>75.854</v>
      </c>
      <c r="G15" s="19" t="n">
        <f aca="false">F15*E15</f>
        <v>3792.7</v>
      </c>
      <c r="H15" s="8"/>
      <c r="I15" s="8"/>
    </row>
    <row r="16" customFormat="false" ht="31.15" hidden="false" customHeight="false" outlineLevel="0" collapsed="false">
      <c r="A16" s="21"/>
      <c r="B16" s="14" t="n">
        <v>14</v>
      </c>
      <c r="C16" s="15" t="s">
        <v>25</v>
      </c>
      <c r="D16" s="16" t="s">
        <v>26</v>
      </c>
      <c r="E16" s="22" t="n">
        <v>16</v>
      </c>
      <c r="F16" s="18" t="n">
        <v>715.46125</v>
      </c>
      <c r="G16" s="19" t="n">
        <f aca="false">F16*E16</f>
        <v>11447.38</v>
      </c>
      <c r="H16" s="8"/>
      <c r="I16" s="8"/>
      <c r="J16" s="23"/>
    </row>
    <row r="17" customFormat="false" ht="31.15" hidden="false" customHeight="false" outlineLevel="0" collapsed="false">
      <c r="A17" s="21"/>
      <c r="B17" s="14" t="n">
        <v>15</v>
      </c>
      <c r="C17" s="15" t="s">
        <v>27</v>
      </c>
      <c r="D17" s="16" t="s">
        <v>15</v>
      </c>
      <c r="E17" s="22" t="n">
        <v>396</v>
      </c>
      <c r="F17" s="18" t="n">
        <v>60.970202020202</v>
      </c>
      <c r="G17" s="19" t="n">
        <f aca="false">F17*E17</f>
        <v>24144.2</v>
      </c>
      <c r="H17" s="8"/>
      <c r="I17" s="8"/>
      <c r="J17" s="23"/>
    </row>
    <row r="18" customFormat="false" ht="52.5" hidden="false" customHeight="true" outlineLevel="0" collapsed="false">
      <c r="A18" s="21"/>
      <c r="B18" s="14" t="n">
        <v>16</v>
      </c>
      <c r="C18" s="15" t="s">
        <v>28</v>
      </c>
      <c r="D18" s="16" t="s">
        <v>15</v>
      </c>
      <c r="E18" s="22" t="n">
        <v>4840</v>
      </c>
      <c r="F18" s="18" t="n">
        <v>64.6007272727273</v>
      </c>
      <c r="G18" s="19" t="n">
        <f aca="false">F18*E18</f>
        <v>312667.52</v>
      </c>
      <c r="H18" s="8"/>
      <c r="I18" s="8"/>
      <c r="J18" s="23"/>
    </row>
    <row r="19" customFormat="false" ht="41.15" hidden="false" customHeight="false" outlineLevel="0" collapsed="false">
      <c r="A19" s="21"/>
      <c r="B19" s="14" t="n">
        <v>17</v>
      </c>
      <c r="C19" s="15" t="s">
        <v>29</v>
      </c>
      <c r="D19" s="16" t="s">
        <v>19</v>
      </c>
      <c r="E19" s="22" t="n">
        <v>1770</v>
      </c>
      <c r="F19" s="18" t="n">
        <v>45.6247287522604</v>
      </c>
      <c r="G19" s="19" t="n">
        <f aca="false">F19*E19</f>
        <v>80755.7698915009</v>
      </c>
      <c r="H19" s="8"/>
      <c r="I19" s="8"/>
      <c r="J19" s="23"/>
    </row>
    <row r="20" customFormat="false" ht="21.15" hidden="false" customHeight="false" outlineLevel="0" collapsed="false">
      <c r="A20" s="21"/>
      <c r="B20" s="14" t="n">
        <v>18</v>
      </c>
      <c r="C20" s="15" t="s">
        <v>30</v>
      </c>
      <c r="D20" s="16" t="s">
        <v>9</v>
      </c>
      <c r="E20" s="22" t="n">
        <v>21</v>
      </c>
      <c r="F20" s="18" t="n">
        <v>256.331904761905</v>
      </c>
      <c r="G20" s="19" t="n">
        <f aca="false">F20*E20</f>
        <v>5382.97000000001</v>
      </c>
      <c r="H20" s="8"/>
      <c r="I20" s="8"/>
      <c r="J20" s="23"/>
    </row>
    <row r="21" customFormat="false" ht="51.15" hidden="false" customHeight="false" outlineLevel="0" collapsed="false">
      <c r="A21" s="21"/>
      <c r="B21" s="14" t="n">
        <v>19</v>
      </c>
      <c r="C21" s="15" t="s">
        <v>31</v>
      </c>
      <c r="D21" s="16" t="s">
        <v>9</v>
      </c>
      <c r="E21" s="22" t="n">
        <v>41</v>
      </c>
      <c r="F21" s="18" t="n">
        <v>611.361463414634</v>
      </c>
      <c r="G21" s="19" t="n">
        <f aca="false">F21*E21</f>
        <v>25065.82</v>
      </c>
      <c r="H21" s="8"/>
      <c r="I21" s="8"/>
      <c r="J21" s="23"/>
    </row>
    <row r="22" customFormat="false" ht="71.15" hidden="false" customHeight="false" outlineLevel="0" collapsed="false">
      <c r="A22" s="21"/>
      <c r="B22" s="14" t="n">
        <v>20</v>
      </c>
      <c r="C22" s="15" t="s">
        <v>32</v>
      </c>
      <c r="D22" s="16" t="s">
        <v>15</v>
      </c>
      <c r="E22" s="22" t="n">
        <v>500</v>
      </c>
      <c r="F22" s="18" t="n">
        <v>93.6698</v>
      </c>
      <c r="G22" s="19" t="n">
        <f aca="false">F22*E22</f>
        <v>46834.9</v>
      </c>
      <c r="H22" s="8"/>
      <c r="I22" s="8"/>
      <c r="J22" s="23"/>
    </row>
    <row r="23" customFormat="false" ht="21.15" hidden="false" customHeight="false" outlineLevel="0" collapsed="false">
      <c r="A23" s="21"/>
      <c r="B23" s="14" t="n">
        <v>21</v>
      </c>
      <c r="C23" s="15" t="s">
        <v>33</v>
      </c>
      <c r="D23" s="16" t="s">
        <v>15</v>
      </c>
      <c r="E23" s="22" t="n">
        <v>10</v>
      </c>
      <c r="F23" s="18" t="n">
        <v>78.923</v>
      </c>
      <c r="G23" s="19" t="n">
        <f aca="false">F23*E23</f>
        <v>789.23</v>
      </c>
      <c r="H23" s="8"/>
      <c r="I23" s="8"/>
      <c r="J23" s="23"/>
    </row>
    <row r="24" customFormat="false" ht="30" hidden="false" customHeight="true" outlineLevel="0" collapsed="false">
      <c r="A24" s="21"/>
      <c r="B24" s="14" t="n">
        <v>22</v>
      </c>
      <c r="C24" s="15" t="s">
        <v>34</v>
      </c>
      <c r="D24" s="16" t="s">
        <v>9</v>
      </c>
      <c r="E24" s="22" t="n">
        <v>5</v>
      </c>
      <c r="F24" s="18" t="n">
        <v>488.248</v>
      </c>
      <c r="G24" s="19" t="n">
        <f aca="false">F24*E24</f>
        <v>2441.24</v>
      </c>
      <c r="H24" s="8"/>
      <c r="I24" s="8"/>
      <c r="J24" s="23"/>
    </row>
    <row r="25" customFormat="false" ht="41.15" hidden="false" customHeight="false" outlineLevel="0" collapsed="false">
      <c r="A25" s="21"/>
      <c r="B25" s="14" t="n">
        <v>23</v>
      </c>
      <c r="C25" s="24" t="s">
        <v>35</v>
      </c>
      <c r="D25" s="16" t="s">
        <v>36</v>
      </c>
      <c r="E25" s="22" t="n">
        <v>20</v>
      </c>
      <c r="F25" s="18" t="n">
        <v>15.807</v>
      </c>
      <c r="G25" s="19" t="n">
        <f aca="false">F25*E25</f>
        <v>316.14</v>
      </c>
      <c r="H25" s="8"/>
      <c r="I25" s="8"/>
      <c r="J25" s="23"/>
    </row>
    <row r="26" customFormat="false" ht="39" hidden="false" customHeight="true" outlineLevel="0" collapsed="false">
      <c r="A26" s="21"/>
      <c r="B26" s="14" t="n">
        <v>24</v>
      </c>
      <c r="C26" s="25" t="s">
        <v>37</v>
      </c>
      <c r="D26" s="16" t="s">
        <v>36</v>
      </c>
      <c r="E26" s="22" t="n">
        <v>20</v>
      </c>
      <c r="F26" s="18" t="n">
        <v>14.0105</v>
      </c>
      <c r="G26" s="19" t="n">
        <f aca="false">F26*E26</f>
        <v>280.21</v>
      </c>
      <c r="H26" s="8"/>
      <c r="I26" s="8"/>
      <c r="J26" s="23"/>
    </row>
    <row r="27" customFormat="false" ht="39.75" hidden="false" customHeight="true" outlineLevel="0" collapsed="false">
      <c r="A27" s="21"/>
      <c r="B27" s="14" t="n">
        <v>25</v>
      </c>
      <c r="C27" s="25" t="s">
        <v>38</v>
      </c>
      <c r="D27" s="16" t="s">
        <v>36</v>
      </c>
      <c r="E27" s="22" t="n">
        <v>20</v>
      </c>
      <c r="F27" s="18" t="n">
        <v>12.476</v>
      </c>
      <c r="G27" s="19" t="n">
        <f aca="false">F27*E27</f>
        <v>249.52</v>
      </c>
      <c r="H27" s="8"/>
      <c r="I27" s="8"/>
      <c r="J27" s="23"/>
    </row>
    <row r="28" customFormat="false" ht="21.15" hidden="false" customHeight="false" outlineLevel="0" collapsed="false">
      <c r="A28" s="21"/>
      <c r="B28" s="14" t="n">
        <v>26</v>
      </c>
      <c r="C28" s="15" t="s">
        <v>39</v>
      </c>
      <c r="D28" s="16" t="s">
        <v>9</v>
      </c>
      <c r="E28" s="22" t="n">
        <v>1176</v>
      </c>
      <c r="F28" s="18" t="n">
        <v>23.4927976190476</v>
      </c>
      <c r="G28" s="19" t="n">
        <f aca="false">F28*E28</f>
        <v>27627.53</v>
      </c>
      <c r="H28" s="8"/>
      <c r="I28" s="8"/>
      <c r="J28" s="26"/>
    </row>
    <row r="29" customFormat="false" ht="13.8" hidden="false" customHeight="false" outlineLevel="0" collapsed="false">
      <c r="A29" s="21"/>
      <c r="B29" s="27"/>
      <c r="C29" s="28"/>
      <c r="D29" s="11"/>
      <c r="E29" s="12"/>
      <c r="F29" s="29"/>
      <c r="G29" s="30" t="n">
        <v>811686.03</v>
      </c>
      <c r="H29" s="8"/>
      <c r="J29" s="23"/>
    </row>
    <row r="30" customFormat="false" ht="13.8" hidden="false" customHeight="false" outlineLevel="0" collapsed="false">
      <c r="B30" s="1"/>
      <c r="C30" s="1"/>
      <c r="D30" s="1"/>
      <c r="E30" s="1"/>
      <c r="F30" s="1"/>
    </row>
    <row r="31" customFormat="false" ht="13.8" hidden="false" customHeight="false" outlineLevel="0" collapsed="false">
      <c r="B31" s="1"/>
      <c r="C31" s="1"/>
      <c r="D31" s="1"/>
      <c r="E31" s="1"/>
      <c r="F31" s="1"/>
    </row>
    <row r="32" customFormat="false" ht="13.8" hidden="false" customHeight="false" outlineLevel="0" collapsed="false">
      <c r="B32" s="1"/>
      <c r="C32" s="1"/>
      <c r="D32" s="1"/>
      <c r="E32" s="1"/>
      <c r="F32" s="1"/>
    </row>
    <row r="33" customFormat="false" ht="13.8" hidden="false" customHeight="false" outlineLevel="0" collapsed="false">
      <c r="B33" s="1"/>
      <c r="C33" s="1"/>
      <c r="D33" s="1"/>
      <c r="E33" s="1"/>
      <c r="F33" s="1"/>
    </row>
    <row r="34" customFormat="false" ht="13.8" hidden="false" customHeight="false" outlineLevel="0" collapsed="false">
      <c r="B34" s="1"/>
      <c r="C34" s="1"/>
      <c r="D34" s="1"/>
      <c r="E34" s="1"/>
      <c r="F34" s="1"/>
    </row>
    <row r="35" customFormat="false" ht="13.8" hidden="false" customHeight="false" outlineLevel="0" collapsed="false">
      <c r="B35" s="1"/>
      <c r="C35" s="1"/>
      <c r="D35" s="1"/>
      <c r="E35" s="1"/>
      <c r="F35" s="1"/>
    </row>
    <row r="36" customFormat="false" ht="13.8" hidden="false" customHeight="false" outlineLevel="0" collapsed="false">
      <c r="B36" s="1"/>
      <c r="C36" s="1"/>
      <c r="D36" s="1"/>
      <c r="E36" s="1"/>
      <c r="F36" s="1"/>
    </row>
    <row r="37" customFormat="false" ht="13.8" hidden="false" customHeight="false" outlineLevel="0" collapsed="false">
      <c r="B37" s="1"/>
      <c r="C37" s="1"/>
      <c r="D37" s="1"/>
      <c r="E37" s="1"/>
      <c r="F37" s="1"/>
    </row>
    <row r="38" customFormat="false" ht="13.8" hidden="false" customHeight="false" outlineLevel="0" collapsed="false">
      <c r="B38" s="1"/>
      <c r="C38" s="1"/>
      <c r="D38" s="1"/>
      <c r="E38" s="1"/>
      <c r="F38" s="1"/>
    </row>
    <row r="39" customFormat="false" ht="13.8" hidden="false" customHeight="false" outlineLevel="0" collapsed="false">
      <c r="B39" s="1"/>
      <c r="C39" s="1"/>
      <c r="D39" s="1"/>
      <c r="E39" s="1"/>
      <c r="F39" s="1"/>
    </row>
    <row r="40" customFormat="false" ht="13.8" hidden="false" customHeight="false" outlineLevel="0" collapsed="false">
      <c r="B40" s="1"/>
      <c r="C40" s="1"/>
      <c r="D40" s="1"/>
      <c r="E40" s="1"/>
      <c r="F40" s="1"/>
    </row>
    <row r="41" customFormat="false" ht="13.8" hidden="false" customHeight="false" outlineLevel="0" collapsed="false">
      <c r="B41" s="1"/>
      <c r="C41" s="1"/>
      <c r="D41" s="1"/>
      <c r="E41" s="1"/>
      <c r="F41" s="1"/>
    </row>
    <row r="42" customFormat="false" ht="13.8" hidden="false" customHeight="false" outlineLevel="0" collapsed="false">
      <c r="B42" s="1"/>
      <c r="C42" s="1"/>
      <c r="D42" s="1"/>
      <c r="E42" s="1"/>
      <c r="F42" s="1"/>
    </row>
    <row r="43" customFormat="false" ht="13.8" hidden="false" customHeight="false" outlineLevel="0" collapsed="false">
      <c r="B43" s="1"/>
      <c r="C43" s="1"/>
      <c r="D43" s="1"/>
      <c r="E43" s="1"/>
      <c r="F43" s="1"/>
    </row>
    <row r="44" customFormat="false" ht="13.8" hidden="false" customHeight="false" outlineLevel="0" collapsed="false">
      <c r="B44" s="1"/>
      <c r="C44" s="1"/>
      <c r="D44" s="1"/>
      <c r="E44" s="1"/>
      <c r="F44" s="1"/>
    </row>
    <row r="45" customFormat="false" ht="13.8" hidden="false" customHeight="false" outlineLevel="0" collapsed="false">
      <c r="B45" s="1"/>
      <c r="C45" s="1"/>
      <c r="D45" s="1"/>
      <c r="E45" s="1"/>
      <c r="F45" s="1"/>
    </row>
    <row r="46" customFormat="false" ht="13.8" hidden="false" customHeight="false" outlineLevel="0" collapsed="false">
      <c r="B46" s="1"/>
      <c r="C46" s="1"/>
      <c r="D46" s="1"/>
      <c r="E46" s="1"/>
      <c r="F46" s="1"/>
    </row>
    <row r="47" customFormat="false" ht="13.8" hidden="false" customHeight="false" outlineLevel="0" collapsed="false">
      <c r="B47" s="1"/>
      <c r="C47" s="1"/>
      <c r="D47" s="1"/>
      <c r="E47" s="1"/>
      <c r="F47" s="1"/>
    </row>
    <row r="48" customFormat="false" ht="13.8" hidden="false" customHeight="false" outlineLevel="0" collapsed="false">
      <c r="B48" s="1"/>
      <c r="C48" s="1"/>
      <c r="D48" s="1"/>
      <c r="E48" s="1"/>
      <c r="F48" s="1"/>
    </row>
    <row r="49" customFormat="false" ht="13.8" hidden="false" customHeight="false" outlineLevel="0" collapsed="false">
      <c r="B49" s="1"/>
      <c r="C49" s="1"/>
      <c r="D49" s="1"/>
      <c r="E49" s="1"/>
      <c r="F49" s="1"/>
    </row>
    <row r="50" customFormat="false" ht="13.8" hidden="false" customHeight="false" outlineLevel="0" collapsed="false">
      <c r="B50" s="1"/>
      <c r="C50" s="1"/>
      <c r="D50" s="1"/>
      <c r="E50" s="1"/>
      <c r="F50" s="1"/>
    </row>
    <row r="51" customFormat="false" ht="13.8" hidden="false" customHeight="false" outlineLevel="0" collapsed="false">
      <c r="B51" s="1"/>
      <c r="C51" s="1"/>
      <c r="D51" s="1"/>
      <c r="E51" s="1"/>
      <c r="F51" s="1"/>
    </row>
    <row r="52" customFormat="false" ht="13.8" hidden="false" customHeight="false" outlineLevel="0" collapsed="false">
      <c r="B52" s="1"/>
      <c r="C52" s="1"/>
      <c r="D52" s="1"/>
      <c r="E52" s="1"/>
      <c r="F52" s="1"/>
    </row>
    <row r="53" customFormat="false" ht="13.8" hidden="false" customHeight="false" outlineLevel="0" collapsed="false">
      <c r="B53" s="1"/>
      <c r="C53" s="1"/>
      <c r="D53" s="1"/>
      <c r="E53" s="1"/>
      <c r="F53" s="1"/>
    </row>
    <row r="54" customFormat="false" ht="13.8" hidden="false" customHeight="false" outlineLevel="0" collapsed="false">
      <c r="B54" s="1"/>
      <c r="C54" s="1"/>
      <c r="D54" s="1"/>
      <c r="E54" s="1"/>
      <c r="F54" s="1"/>
    </row>
    <row r="55" customFormat="false" ht="13.8" hidden="false" customHeight="false" outlineLevel="0" collapsed="false">
      <c r="B55" s="1"/>
      <c r="C55" s="1"/>
      <c r="D55" s="1"/>
      <c r="E55" s="1"/>
      <c r="F55" s="1"/>
    </row>
    <row r="56" customFormat="false" ht="13.8" hidden="false" customHeight="false" outlineLevel="0" collapsed="false">
      <c r="B56" s="1"/>
      <c r="C56" s="1"/>
      <c r="D56" s="1"/>
      <c r="E56" s="1"/>
      <c r="F56" s="1"/>
    </row>
    <row r="57" customFormat="false" ht="13.8" hidden="false" customHeight="false" outlineLevel="0" collapsed="false">
      <c r="B57" s="1"/>
      <c r="C57" s="1"/>
      <c r="D57" s="1"/>
      <c r="E57" s="1"/>
      <c r="F57" s="1"/>
    </row>
    <row r="58" customFormat="false" ht="13.8" hidden="false" customHeight="false" outlineLevel="0" collapsed="false">
      <c r="B58" s="1"/>
      <c r="C58" s="1"/>
      <c r="D58" s="1"/>
      <c r="E58" s="1"/>
      <c r="F58" s="1"/>
    </row>
    <row r="59" customFormat="false" ht="13.8" hidden="false" customHeight="false" outlineLevel="0" collapsed="false">
      <c r="B59" s="1"/>
      <c r="C59" s="1"/>
      <c r="D59" s="1"/>
      <c r="E59" s="1"/>
      <c r="F59" s="1"/>
    </row>
    <row r="60" customFormat="false" ht="13.8" hidden="false" customHeight="false" outlineLevel="0" collapsed="false">
      <c r="B60" s="1"/>
      <c r="C60" s="1"/>
      <c r="D60" s="1"/>
      <c r="E60" s="1"/>
      <c r="F60" s="1"/>
    </row>
    <row r="61" customFormat="false" ht="13.8" hidden="false" customHeight="false" outlineLevel="0" collapsed="false">
      <c r="B61" s="1"/>
      <c r="C61" s="1"/>
      <c r="D61" s="1"/>
      <c r="E61" s="1"/>
      <c r="F61" s="1"/>
    </row>
    <row r="62" customFormat="false" ht="13.8" hidden="false" customHeight="false" outlineLevel="0" collapsed="false">
      <c r="B62" s="1"/>
      <c r="C62" s="1"/>
      <c r="D62" s="1"/>
      <c r="E62" s="1"/>
      <c r="F62" s="1"/>
    </row>
    <row r="63" customFormat="false" ht="13.8" hidden="false" customHeight="false" outlineLevel="0" collapsed="false">
      <c r="B63" s="1"/>
      <c r="C63" s="1"/>
      <c r="D63" s="1"/>
      <c r="E63" s="1"/>
      <c r="F63" s="1"/>
    </row>
    <row r="67" customFormat="false" ht="13.8" hidden="false" customHeight="false" outlineLevel="0" collapsed="false">
      <c r="B67" s="1"/>
      <c r="C67" s="1"/>
      <c r="D67" s="1"/>
      <c r="E67" s="1"/>
      <c r="F67" s="1"/>
    </row>
  </sheetData>
  <mergeCells count="2">
    <mergeCell ref="A1:G1"/>
    <mergeCell ref="A4:A28"/>
  </mergeCells>
  <conditionalFormatting sqref="C25:C27">
    <cfRule type="expression" priority="2" aboveAverage="0" equalAverage="0" bottom="0" percent="0" rank="0" text="" dxfId="0">
      <formula>AND(#ref!&lt;&gt;"COMPOSICAO",#ref!&lt;&gt;"INSUMO",#ref!&lt;&gt;"")</formula>
    </cfRule>
    <cfRule type="expression" priority="3" aboveAverage="0" equalAverage="0" bottom="0" percent="0" rank="0" text="" dxfId="1">
      <formula>AND(OR(#ref!="COMPOSICAO",#ref!="INSUMO",#ref!&lt;&gt;""),#ref!&lt;&gt;"")</formula>
    </cfRule>
  </conditionalFormatting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B1:GW1048576"/>
  <sheetViews>
    <sheetView showFormulas="false" showGridLines="true" showRowColHeaders="true" showZeros="true" rightToLeft="false" tabSelected="false" showOutlineSymbols="true" defaultGridColor="true" view="normal" topLeftCell="C1" colorId="64" zoomScale="85" zoomScaleNormal="85" zoomScalePageLayoutView="100" workbookViewId="0">
      <pane xSplit="0" ySplit="2" topLeftCell="A21" activePane="bottomLeft" state="frozen"/>
      <selection pane="topLeft" activeCell="C1" activeCellId="0" sqref="C1"/>
      <selection pane="bottomLeft" activeCell="G24" activeCellId="0" sqref="G24"/>
    </sheetView>
  </sheetViews>
  <sheetFormatPr defaultColWidth="9.13671875" defaultRowHeight="12.75" zeroHeight="false" outlineLevelRow="0" outlineLevelCol="0"/>
  <cols>
    <col collapsed="false" customWidth="false" hidden="false" outlineLevel="0" max="1" min="1" style="1" width="9.13"/>
    <col collapsed="false" customWidth="true" hidden="false" outlineLevel="0" max="2" min="2" style="2" width="5.7"/>
    <col collapsed="false" customWidth="true" hidden="false" outlineLevel="0" max="3" min="3" style="3" width="63.71"/>
    <col collapsed="false" customWidth="true" hidden="false" outlineLevel="0" max="4" min="4" style="4" width="8.14"/>
    <col collapsed="false" customWidth="true" hidden="false" outlineLevel="0" max="5" min="5" style="5" width="10.42"/>
    <col collapsed="false" customWidth="true" hidden="false" outlineLevel="0" max="6" min="6" style="1" width="13.86"/>
    <col collapsed="false" customWidth="true" hidden="false" outlineLevel="0" max="7" min="7" style="1" width="13.7"/>
    <col collapsed="false" customWidth="true" hidden="false" outlineLevel="0" max="8" min="8" style="1" width="12.42"/>
    <col collapsed="false" customWidth="true" hidden="false" outlineLevel="0" max="9" min="9" style="1" width="12.14"/>
    <col collapsed="false" customWidth="true" hidden="false" outlineLevel="0" max="10" min="10" style="1" width="13.7"/>
    <col collapsed="false" customWidth="true" hidden="false" outlineLevel="0" max="11" min="11" style="5" width="8.14"/>
    <col collapsed="false" customWidth="true" hidden="false" outlineLevel="0" max="12" min="12" style="5" width="12.42"/>
    <col collapsed="false" customWidth="true" hidden="false" outlineLevel="0" max="13" min="13" style="1" width="15.42"/>
    <col collapsed="false" customWidth="false" hidden="false" outlineLevel="0" max="14" min="14" style="6" width="9.13"/>
    <col collapsed="false" customWidth="true" hidden="false" outlineLevel="0" max="15" min="15" style="6" width="9.29"/>
    <col collapsed="false" customWidth="true" hidden="false" outlineLevel="0" max="16" min="16" style="6" width="14.57"/>
    <col collapsed="false" customWidth="false" hidden="false" outlineLevel="0" max="89" min="17" style="6" width="9.13"/>
    <col collapsed="false" customWidth="false" hidden="false" outlineLevel="0" max="1024" min="90" style="1" width="9.13"/>
  </cols>
  <sheetData>
    <row r="1" customFormat="false" ht="29.25" hidden="false" customHeight="true" outlineLevel="0" collapsed="false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</row>
    <row r="2" customFormat="false" ht="42" hidden="false" customHeight="true" outlineLevel="0" collapsed="false">
      <c r="B2" s="33" t="s">
        <v>2</v>
      </c>
      <c r="C2" s="33" t="s">
        <v>3</v>
      </c>
      <c r="D2" s="33" t="s">
        <v>4</v>
      </c>
      <c r="E2" s="34" t="s">
        <v>5</v>
      </c>
      <c r="F2" s="35" t="s">
        <v>40</v>
      </c>
      <c r="G2" s="35" t="s">
        <v>41</v>
      </c>
      <c r="H2" s="35" t="s">
        <v>42</v>
      </c>
      <c r="I2" s="35" t="s">
        <v>43</v>
      </c>
      <c r="J2" s="35" t="s">
        <v>44</v>
      </c>
      <c r="K2" s="36" t="s">
        <v>45</v>
      </c>
      <c r="L2" s="36"/>
      <c r="M2" s="37" t="s">
        <v>46</v>
      </c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</row>
    <row r="3" customFormat="false" ht="12.75" hidden="false" customHeight="false" outlineLevel="0" collapsed="false">
      <c r="B3" s="33"/>
      <c r="C3" s="33"/>
      <c r="D3" s="33"/>
      <c r="E3" s="34"/>
      <c r="F3" s="38"/>
      <c r="G3" s="38"/>
      <c r="H3" s="38"/>
      <c r="I3" s="38"/>
      <c r="J3" s="38"/>
      <c r="K3" s="34" t="s">
        <v>47</v>
      </c>
      <c r="L3" s="34" t="s">
        <v>48</v>
      </c>
      <c r="M3" s="37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</row>
    <row r="4" customFormat="false" ht="12.8" hidden="false" customHeight="false" outlineLevel="0" collapsed="false">
      <c r="B4" s="39" t="n">
        <v>1</v>
      </c>
      <c r="C4" s="40" t="s">
        <v>49</v>
      </c>
      <c r="D4" s="41" t="s">
        <v>9</v>
      </c>
      <c r="E4" s="42" t="e">
        <f aca="false">#REF!+#REF!+#REF!+#REF!+#REF!+#REF!+#REF!</f>
        <v>#REF!</v>
      </c>
      <c r="F4" s="43" t="n">
        <v>1.66</v>
      </c>
      <c r="G4" s="43" t="e">
        <f aca="false">ROUND(F4*E4,2)</f>
        <v>#REF!</v>
      </c>
      <c r="H4" s="43" t="n">
        <v>0.33</v>
      </c>
      <c r="I4" s="44" t="e">
        <f aca="false">ROUND(H4*E4,2)</f>
        <v>#REF!</v>
      </c>
      <c r="J4" s="45" t="e">
        <f aca="false">G4+I4</f>
        <v>#REF!</v>
      </c>
      <c r="K4" s="46" t="s">
        <v>50</v>
      </c>
      <c r="L4" s="47" t="s">
        <v>51</v>
      </c>
      <c r="M4" s="48" t="e">
        <f aca="false">ROUND(J4*1.2476,2)</f>
        <v>#REF!</v>
      </c>
      <c r="N4" s="8"/>
      <c r="O4" s="8"/>
      <c r="P4" s="20"/>
      <c r="Q4" s="20"/>
      <c r="R4" s="20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</row>
    <row r="5" customFormat="false" ht="54.75" hidden="false" customHeight="true" outlineLevel="0" collapsed="false">
      <c r="B5" s="39" t="n">
        <v>2</v>
      </c>
      <c r="C5" s="40" t="s">
        <v>52</v>
      </c>
      <c r="D5" s="41" t="s">
        <v>9</v>
      </c>
      <c r="E5" s="42" t="e">
        <f aca="false">#REF!+#REF!+#REF!+#REF!+#REF!+#REF!+#REF!</f>
        <v>#REF!</v>
      </c>
      <c r="F5" s="43" t="n">
        <v>7.56</v>
      </c>
      <c r="G5" s="43" t="e">
        <f aca="false">ROUND(F5*E5,2)</f>
        <v>#REF!</v>
      </c>
      <c r="H5" s="43" t="n">
        <v>5.88</v>
      </c>
      <c r="I5" s="44" t="e">
        <f aca="false">ROUND(H5*E5,2)</f>
        <v>#REF!</v>
      </c>
      <c r="J5" s="45" t="e">
        <f aca="false">G5+I5</f>
        <v>#REF!</v>
      </c>
      <c r="K5" s="49" t="s">
        <v>50</v>
      </c>
      <c r="L5" s="50" t="n">
        <v>93367</v>
      </c>
      <c r="M5" s="48" t="e">
        <f aca="false">ROUND(J5*1.2476,2)</f>
        <v>#REF!</v>
      </c>
      <c r="N5" s="8"/>
      <c r="O5" s="8"/>
    </row>
    <row r="6" customFormat="false" ht="22" hidden="false" customHeight="false" outlineLevel="0" collapsed="false">
      <c r="B6" s="39" t="n">
        <v>3</v>
      </c>
      <c r="C6" s="40" t="s">
        <v>53</v>
      </c>
      <c r="D6" s="41" t="s">
        <v>9</v>
      </c>
      <c r="E6" s="42" t="e">
        <f aca="false">#REF!+#REF!+#REF!+#REF!+#REF!+#REF!+#REF!</f>
        <v>#REF!</v>
      </c>
      <c r="F6" s="43" t="n">
        <v>77.2</v>
      </c>
      <c r="G6" s="43" t="e">
        <f aca="false">ROUND(F6*E6,2)</f>
        <v>#REF!</v>
      </c>
      <c r="H6" s="43" t="n">
        <v>3.1</v>
      </c>
      <c r="I6" s="44" t="e">
        <f aca="false">ROUND(H6*E6,2)</f>
        <v>#REF!</v>
      </c>
      <c r="J6" s="45" t="e">
        <f aca="false">G6+I6</f>
        <v>#REF!</v>
      </c>
      <c r="K6" s="49" t="s">
        <v>50</v>
      </c>
      <c r="L6" s="51" t="s">
        <v>54</v>
      </c>
      <c r="M6" s="48" t="e">
        <f aca="false">ROUND(J6*1.2476,2)</f>
        <v>#REF!</v>
      </c>
      <c r="N6" s="8"/>
      <c r="O6" s="8"/>
    </row>
    <row r="7" customFormat="false" ht="12.8" hidden="false" customHeight="false" outlineLevel="0" collapsed="false">
      <c r="B7" s="39" t="n">
        <v>4</v>
      </c>
      <c r="C7" s="40" t="s">
        <v>55</v>
      </c>
      <c r="D7" s="41" t="s">
        <v>13</v>
      </c>
      <c r="E7" s="42" t="e">
        <f aca="false">#REF!+#REF!+#REF!+#REF!+#REF!+#REF!+#REF!</f>
        <v>#REF!</v>
      </c>
      <c r="F7" s="43" t="n">
        <v>79.8</v>
      </c>
      <c r="G7" s="43" t="e">
        <f aca="false">ROUND(F7*E7,2)</f>
        <v>#REF!</v>
      </c>
      <c r="H7" s="43" t="n">
        <v>3.1</v>
      </c>
      <c r="I7" s="44" t="e">
        <f aca="false">ROUND(H7*E7,2)</f>
        <v>#REF!</v>
      </c>
      <c r="J7" s="45" t="e">
        <f aca="false">G7+I7</f>
        <v>#REF!</v>
      </c>
      <c r="K7" s="49" t="s">
        <v>50</v>
      </c>
      <c r="L7" s="51" t="s">
        <v>56</v>
      </c>
      <c r="M7" s="48" t="e">
        <f aca="false">ROUND(J7*1.2476,2)</f>
        <v>#REF!</v>
      </c>
      <c r="N7" s="8"/>
      <c r="O7" s="8"/>
    </row>
    <row r="8" customFormat="false" ht="22" hidden="false" customHeight="false" outlineLevel="0" collapsed="false">
      <c r="B8" s="39" t="n">
        <v>5</v>
      </c>
      <c r="C8" s="40" t="s">
        <v>57</v>
      </c>
      <c r="D8" s="41" t="s">
        <v>15</v>
      </c>
      <c r="E8" s="42" t="e">
        <f aca="false">#REF!+#REF!+#REF!+#REF!+#REF!+#REF!+#REF!</f>
        <v>#REF!</v>
      </c>
      <c r="F8" s="43" t="n">
        <v>0.87</v>
      </c>
      <c r="G8" s="43" t="e">
        <f aca="false">ROUND(F8*E8,2)</f>
        <v>#REF!</v>
      </c>
      <c r="H8" s="43" t="n">
        <v>0.59</v>
      </c>
      <c r="I8" s="44" t="e">
        <f aca="false">ROUND(H8*E8,2)</f>
        <v>#REF!</v>
      </c>
      <c r="J8" s="45" t="e">
        <f aca="false">G8+I8</f>
        <v>#REF!</v>
      </c>
      <c r="K8" s="46" t="s">
        <v>50</v>
      </c>
      <c r="L8" s="47" t="s">
        <v>58</v>
      </c>
      <c r="M8" s="48" t="e">
        <f aca="false">ROUND(J8*1.2476,2)</f>
        <v>#REF!</v>
      </c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</row>
    <row r="9" customFormat="false" ht="12.8" hidden="false" customHeight="false" outlineLevel="0" collapsed="false">
      <c r="B9" s="39" t="n">
        <v>6</v>
      </c>
      <c r="C9" s="40" t="s">
        <v>59</v>
      </c>
      <c r="D9" s="41" t="s">
        <v>15</v>
      </c>
      <c r="E9" s="42" t="e">
        <f aca="false">#REF!+#REF!+#REF!+#REF!+#REF!+#REF!+#REF!</f>
        <v>#REF!</v>
      </c>
      <c r="F9" s="43" t="n">
        <v>0.74</v>
      </c>
      <c r="G9" s="43" t="e">
        <f aca="false">ROUND(F9*E9,2)</f>
        <v>#REF!</v>
      </c>
      <c r="H9" s="43" t="n">
        <v>0.62</v>
      </c>
      <c r="I9" s="44" t="e">
        <f aca="false">ROUND(H9*E9,2)</f>
        <v>#REF!</v>
      </c>
      <c r="J9" s="45" t="e">
        <f aca="false">G9+I9</f>
        <v>#REF!</v>
      </c>
      <c r="K9" s="49" t="s">
        <v>50</v>
      </c>
      <c r="L9" s="50" t="s">
        <v>60</v>
      </c>
      <c r="M9" s="48" t="e">
        <f aca="false">ROUND(J9*1.2476,2)</f>
        <v>#REF!</v>
      </c>
      <c r="N9" s="8"/>
      <c r="O9" s="8"/>
    </row>
    <row r="10" customFormat="false" ht="12.8" hidden="false" customHeight="false" outlineLevel="0" collapsed="false">
      <c r="B10" s="39" t="n">
        <v>7</v>
      </c>
      <c r="C10" s="40" t="s">
        <v>61</v>
      </c>
      <c r="D10" s="41" t="s">
        <v>9</v>
      </c>
      <c r="E10" s="42" t="e">
        <f aca="false">#REF!+#REF!+#REF!+#REF!+#REF!+#REF!+#REF!</f>
        <v>#REF!</v>
      </c>
      <c r="F10" s="52" t="n">
        <v>77.11</v>
      </c>
      <c r="G10" s="52" t="e">
        <f aca="false">ROUND(F10*E10,2)</f>
        <v>#REF!</v>
      </c>
      <c r="H10" s="52" t="n">
        <v>25.04</v>
      </c>
      <c r="I10" s="44" t="e">
        <f aca="false">ROUND(H10*E10,2)</f>
        <v>#REF!</v>
      </c>
      <c r="J10" s="45" t="e">
        <f aca="false">G10+I10</f>
        <v>#REF!</v>
      </c>
      <c r="K10" s="49" t="s">
        <v>50</v>
      </c>
      <c r="L10" s="50" t="s">
        <v>62</v>
      </c>
      <c r="M10" s="48" t="e">
        <f aca="false">ROUND(J10*1.2476,2)</f>
        <v>#REF!</v>
      </c>
      <c r="N10" s="8"/>
      <c r="O10" s="8"/>
    </row>
    <row r="11" customFormat="false" ht="12.8" hidden="false" customHeight="false" outlineLevel="0" collapsed="false">
      <c r="B11" s="39" t="n">
        <v>8</v>
      </c>
      <c r="C11" s="40" t="s">
        <v>63</v>
      </c>
      <c r="D11" s="41" t="s">
        <v>19</v>
      </c>
      <c r="E11" s="42" t="e">
        <f aca="false">#REF!+#REF!+#REF!+#REF!+#REF!+#REF!+#REF!</f>
        <v>#REF!</v>
      </c>
      <c r="F11" s="52" t="n">
        <v>33.59</v>
      </c>
      <c r="G11" s="52" t="e">
        <f aca="false">ROUND(F11*E11,2)</f>
        <v>#REF!</v>
      </c>
      <c r="H11" s="52" t="n">
        <v>23.2</v>
      </c>
      <c r="I11" s="44" t="e">
        <f aca="false">ROUND(H11*E11,2)</f>
        <v>#REF!</v>
      </c>
      <c r="J11" s="45" t="e">
        <f aca="false">G11+I11</f>
        <v>#REF!</v>
      </c>
      <c r="K11" s="49" t="s">
        <v>64</v>
      </c>
      <c r="L11" s="51" t="s">
        <v>65</v>
      </c>
      <c r="M11" s="48" t="e">
        <f aca="false">ROUND(J11*1.2476,2)</f>
        <v>#REF!</v>
      </c>
      <c r="N11" s="8"/>
      <c r="O11" s="8" t="n">
        <v>30.54</v>
      </c>
      <c r="Q11" s="6" t="n">
        <v>22.36</v>
      </c>
    </row>
    <row r="12" customFormat="false" ht="22" hidden="false" customHeight="false" outlineLevel="0" collapsed="false">
      <c r="B12" s="39" t="n">
        <v>9</v>
      </c>
      <c r="C12" s="40" t="s">
        <v>66</v>
      </c>
      <c r="D12" s="41" t="s">
        <v>19</v>
      </c>
      <c r="E12" s="42" t="e">
        <f aca="false">#REF!+#REF!+#REF!+#REF!+#REF!+#REF!+#REF!</f>
        <v>#REF!</v>
      </c>
      <c r="F12" s="52" t="n">
        <v>38.85</v>
      </c>
      <c r="G12" s="52" t="e">
        <f aca="false">ROUND(F12*E12,2)</f>
        <v>#REF!</v>
      </c>
      <c r="H12" s="52" t="n">
        <v>23.2</v>
      </c>
      <c r="I12" s="44" t="e">
        <f aca="false">ROUND(H12*E12,2)</f>
        <v>#REF!</v>
      </c>
      <c r="J12" s="45" t="e">
        <f aca="false">G12+I12</f>
        <v>#REF!</v>
      </c>
      <c r="K12" s="49" t="s">
        <v>50</v>
      </c>
      <c r="L12" s="51" t="s">
        <v>67</v>
      </c>
      <c r="M12" s="48" t="e">
        <f aca="false">ROUND(J12*1.2476,2)</f>
        <v>#REF!</v>
      </c>
      <c r="N12" s="8"/>
      <c r="O12" s="8"/>
    </row>
    <row r="13" customFormat="false" ht="32" hidden="false" customHeight="false" outlineLevel="0" collapsed="false">
      <c r="B13" s="39" t="n">
        <v>10</v>
      </c>
      <c r="C13" s="40" t="s">
        <v>68</v>
      </c>
      <c r="D13" s="41" t="s">
        <v>19</v>
      </c>
      <c r="E13" s="42" t="e">
        <f aca="false">#REF!+#REF!+#REF!+#REF!+#REF!+#REF!+#REF!</f>
        <v>#REF!</v>
      </c>
      <c r="F13" s="52" t="n">
        <v>62.61</v>
      </c>
      <c r="G13" s="52" t="e">
        <f aca="false">ROUND(F13*E13,2)</f>
        <v>#REF!</v>
      </c>
      <c r="H13" s="52" t="n">
        <v>18.32</v>
      </c>
      <c r="I13" s="44" t="e">
        <f aca="false">ROUND(H13*E13,2)</f>
        <v>#REF!</v>
      </c>
      <c r="J13" s="45" t="e">
        <f aca="false">G13+I13</f>
        <v>#REF!</v>
      </c>
      <c r="K13" s="46" t="s">
        <v>50</v>
      </c>
      <c r="L13" s="47" t="s">
        <v>69</v>
      </c>
      <c r="M13" s="48" t="e">
        <f aca="false">ROUND(J13*1.2476,2)</f>
        <v>#REF!</v>
      </c>
      <c r="N13" s="8"/>
      <c r="O13" s="8"/>
      <c r="P13" s="23"/>
    </row>
    <row r="14" customFormat="false" ht="32" hidden="false" customHeight="false" outlineLevel="0" collapsed="false">
      <c r="B14" s="39" t="n">
        <v>11</v>
      </c>
      <c r="C14" s="40" t="s">
        <v>70</v>
      </c>
      <c r="D14" s="41" t="s">
        <v>19</v>
      </c>
      <c r="E14" s="42" t="e">
        <f aca="false">#REF!+#REF!+#REF!+#REF!+#REF!+#REF!+#REF!</f>
        <v>#REF!</v>
      </c>
      <c r="F14" s="43" t="n">
        <v>70.09</v>
      </c>
      <c r="G14" s="43" t="e">
        <f aca="false">ROUND(F14*E14,2)</f>
        <v>#REF!</v>
      </c>
      <c r="H14" s="43" t="n">
        <v>19.09</v>
      </c>
      <c r="I14" s="44" t="e">
        <f aca="false">ROUND(H14*E14,2)</f>
        <v>#REF!</v>
      </c>
      <c r="J14" s="45" t="e">
        <f aca="false">G14+I14</f>
        <v>#REF!</v>
      </c>
      <c r="K14" s="46" t="s">
        <v>50</v>
      </c>
      <c r="L14" s="51" t="s">
        <v>71</v>
      </c>
      <c r="M14" s="48" t="e">
        <f aca="false">ROUND(J14*1.2476,2)</f>
        <v>#REF!</v>
      </c>
      <c r="N14" s="8"/>
      <c r="O14" s="8"/>
      <c r="P14" s="23"/>
    </row>
    <row r="15" customFormat="false" ht="22" hidden="false" customHeight="false" outlineLevel="0" collapsed="false">
      <c r="B15" s="39" t="n">
        <v>12</v>
      </c>
      <c r="C15" s="40" t="s">
        <v>72</v>
      </c>
      <c r="D15" s="41" t="s">
        <v>19</v>
      </c>
      <c r="E15" s="42" t="e">
        <f aca="false">#REF!+#REF!+#REF!+#REF!+#REF!+#REF!+#REF!</f>
        <v>#REF!</v>
      </c>
      <c r="F15" s="52" t="n">
        <v>30.22</v>
      </c>
      <c r="G15" s="52" t="e">
        <f aca="false">ROUND(F15*E15,2)</f>
        <v>#REF!</v>
      </c>
      <c r="H15" s="52" t="n">
        <v>3.6</v>
      </c>
      <c r="I15" s="44" t="e">
        <f aca="false">ROUND(H15*E15,2)</f>
        <v>#REF!</v>
      </c>
      <c r="J15" s="45" t="e">
        <f aca="false">G15+I15</f>
        <v>#REF!</v>
      </c>
      <c r="K15" s="46" t="s">
        <v>64</v>
      </c>
      <c r="L15" s="47" t="s">
        <v>73</v>
      </c>
      <c r="M15" s="48" t="e">
        <f aca="false">ROUND(J15*1.2476,2)</f>
        <v>#REF!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</row>
    <row r="16" customFormat="false" ht="22" hidden="false" customHeight="false" outlineLevel="0" collapsed="false">
      <c r="B16" s="39" t="n">
        <v>13</v>
      </c>
      <c r="C16" s="40" t="s">
        <v>74</v>
      </c>
      <c r="D16" s="41" t="s">
        <v>19</v>
      </c>
      <c r="E16" s="42" t="e">
        <f aca="false">#REF!+#REF!+#REF!+#REF!+#REF!+#REF!+#REF!</f>
        <v>#REF!</v>
      </c>
      <c r="F16" s="52" t="n">
        <v>57.2</v>
      </c>
      <c r="G16" s="52" t="e">
        <f aca="false">ROUND(F16*E16,2)</f>
        <v>#REF!</v>
      </c>
      <c r="H16" s="52" t="n">
        <v>3.6</v>
      </c>
      <c r="I16" s="44" t="e">
        <f aca="false">ROUND(H16*E16,2)</f>
        <v>#REF!</v>
      </c>
      <c r="J16" s="45" t="e">
        <f aca="false">G16+I16</f>
        <v>#REF!</v>
      </c>
      <c r="K16" s="49" t="s">
        <v>64</v>
      </c>
      <c r="L16" s="51" t="s">
        <v>75</v>
      </c>
      <c r="M16" s="48" t="e">
        <f aca="false">ROUND(J16*1.2476,2)</f>
        <v>#REF!</v>
      </c>
      <c r="N16" s="8"/>
      <c r="O16" s="8"/>
    </row>
    <row r="17" customFormat="false" ht="22" hidden="false" customHeight="false" outlineLevel="0" collapsed="false">
      <c r="B17" s="39" t="n">
        <v>14</v>
      </c>
      <c r="C17" s="40" t="s">
        <v>76</v>
      </c>
      <c r="D17" s="41" t="s">
        <v>26</v>
      </c>
      <c r="E17" s="42" t="e">
        <f aca="false">#REF!+#REF!+#REF!+#REF!+#REF!+#REF!+#REF!</f>
        <v>#REF!</v>
      </c>
      <c r="F17" s="52" t="n">
        <v>392.69</v>
      </c>
      <c r="G17" s="52" t="e">
        <f aca="false">ROUND(F17*E17,2)</f>
        <v>#REF!</v>
      </c>
      <c r="H17" s="52" t="n">
        <v>180.78</v>
      </c>
      <c r="I17" s="44" t="e">
        <f aca="false">ROUND(H17*E17,2)</f>
        <v>#REF!</v>
      </c>
      <c r="J17" s="45" t="e">
        <f aca="false">G17+I17</f>
        <v>#REF!</v>
      </c>
      <c r="K17" s="46" t="s">
        <v>64</v>
      </c>
      <c r="L17" s="51" t="s">
        <v>77</v>
      </c>
      <c r="M17" s="48" t="e">
        <f aca="false">ROUND(J17*1.2476,2)</f>
        <v>#REF!</v>
      </c>
      <c r="N17" s="8"/>
      <c r="O17" s="8"/>
      <c r="P17" s="23"/>
    </row>
    <row r="18" customFormat="false" ht="22" hidden="false" customHeight="false" outlineLevel="0" collapsed="false">
      <c r="B18" s="39" t="n">
        <v>15</v>
      </c>
      <c r="C18" s="40" t="s">
        <v>78</v>
      </c>
      <c r="D18" s="41" t="s">
        <v>15</v>
      </c>
      <c r="E18" s="42" t="e">
        <f aca="false">#REF!+#REF!+#REF!+#REF!+#REF!+#REF!+#REF!</f>
        <v>#REF!</v>
      </c>
      <c r="F18" s="43" t="n">
        <v>43.24</v>
      </c>
      <c r="G18" s="43" t="e">
        <f aca="false">ROUND(F18*E18,2)</f>
        <v>#REF!</v>
      </c>
      <c r="H18" s="43" t="n">
        <v>5.63</v>
      </c>
      <c r="I18" s="44" t="e">
        <f aca="false">ROUND(H18*E18,2)</f>
        <v>#REF!</v>
      </c>
      <c r="J18" s="45" t="e">
        <f aca="false">G18+I18</f>
        <v>#REF!</v>
      </c>
      <c r="K18" s="49" t="s">
        <v>50</v>
      </c>
      <c r="L18" s="50" t="n">
        <v>92394</v>
      </c>
      <c r="M18" s="48" t="e">
        <f aca="false">ROUND(J18*1.2476,2)</f>
        <v>#REF!</v>
      </c>
      <c r="N18" s="8"/>
      <c r="O18" s="8"/>
      <c r="P18" s="23"/>
    </row>
    <row r="19" customFormat="false" ht="52.5" hidden="false" customHeight="true" outlineLevel="0" collapsed="false">
      <c r="B19" s="39" t="n">
        <v>16</v>
      </c>
      <c r="C19" s="40" t="s">
        <v>79</v>
      </c>
      <c r="D19" s="41" t="s">
        <v>15</v>
      </c>
      <c r="E19" s="42" t="e">
        <f aca="false">#REF!+#REF!+#REF!+#REF!+#REF!+#REF!+#REF!</f>
        <v>#REF!</v>
      </c>
      <c r="F19" s="43" t="n">
        <v>43.56</v>
      </c>
      <c r="G19" s="43" t="e">
        <f aca="false">ROUND(F19*E19,2)</f>
        <v>#REF!</v>
      </c>
      <c r="H19" s="43" t="n">
        <v>8.22</v>
      </c>
      <c r="I19" s="44" t="e">
        <f aca="false">ROUND(H19*E19,2)</f>
        <v>#REF!</v>
      </c>
      <c r="J19" s="45" t="e">
        <f aca="false">G19+I19</f>
        <v>#REF!</v>
      </c>
      <c r="K19" s="49" t="s">
        <v>50</v>
      </c>
      <c r="L19" s="50" t="n">
        <v>92399</v>
      </c>
      <c r="M19" s="48" t="e">
        <f aca="false">ROUND(J19*1.2476,2)</f>
        <v>#REF!</v>
      </c>
      <c r="N19" s="8"/>
      <c r="O19" s="8"/>
      <c r="P19" s="23"/>
    </row>
    <row r="20" customFormat="false" ht="32" hidden="false" customHeight="false" outlineLevel="0" collapsed="false">
      <c r="B20" s="39" t="n">
        <v>17</v>
      </c>
      <c r="C20" s="40" t="s">
        <v>80</v>
      </c>
      <c r="D20" s="41" t="s">
        <v>19</v>
      </c>
      <c r="E20" s="42" t="e">
        <f aca="false">#REF!+#REF!+#REF!+#REF!+#REF!+#REF!+#REF!</f>
        <v>#REF!</v>
      </c>
      <c r="F20" s="43" t="n">
        <v>24.3</v>
      </c>
      <c r="G20" s="43" t="e">
        <f aca="false">ROUND(F20*E20,2)</f>
        <v>#REF!</v>
      </c>
      <c r="H20" s="43" t="n">
        <v>12.27</v>
      </c>
      <c r="I20" s="44" t="e">
        <f aca="false">ROUND(H20*E20,2)</f>
        <v>#REF!</v>
      </c>
      <c r="J20" s="45" t="e">
        <f aca="false">G20+I20</f>
        <v>#REF!</v>
      </c>
      <c r="K20" s="49" t="s">
        <v>50</v>
      </c>
      <c r="L20" s="50" t="n">
        <v>94273</v>
      </c>
      <c r="M20" s="48" t="e">
        <f aca="false">ROUND(J20*1.2476,2)</f>
        <v>#REF!</v>
      </c>
      <c r="N20" s="8"/>
      <c r="O20" s="8"/>
      <c r="P20" s="23"/>
    </row>
    <row r="21" customFormat="false" ht="12.8" hidden="false" customHeight="false" outlineLevel="0" collapsed="false">
      <c r="B21" s="39" t="n">
        <v>18</v>
      </c>
      <c r="C21" s="40" t="s">
        <v>81</v>
      </c>
      <c r="D21" s="41" t="s">
        <v>9</v>
      </c>
      <c r="E21" s="42" t="e">
        <f aca="false">#REF!+#REF!+#REF!+#REF!+#REF!+#REF!+#REF!</f>
        <v>#REF!</v>
      </c>
      <c r="F21" s="43" t="n">
        <v>48.68</v>
      </c>
      <c r="G21" s="43" t="e">
        <f aca="false">ROUND(F21*E21,2)</f>
        <v>#REF!</v>
      </c>
      <c r="H21" s="43" t="n">
        <v>156.78</v>
      </c>
      <c r="I21" s="44" t="e">
        <f aca="false">ROUND(H21*E21,2)</f>
        <v>#REF!</v>
      </c>
      <c r="J21" s="45" t="e">
        <f aca="false">G21+I21</f>
        <v>#REF!</v>
      </c>
      <c r="K21" s="49" t="s">
        <v>50</v>
      </c>
      <c r="L21" s="50" t="n">
        <v>97627</v>
      </c>
      <c r="M21" s="48" t="e">
        <f aca="false">ROUND(J21*1.2476,2)</f>
        <v>#REF!</v>
      </c>
      <c r="N21" s="8"/>
      <c r="O21" s="8"/>
      <c r="P21" s="23"/>
    </row>
    <row r="22" customFormat="false" ht="32" hidden="false" customHeight="false" outlineLevel="0" collapsed="false">
      <c r="B22" s="39" t="n">
        <v>19</v>
      </c>
      <c r="C22" s="40" t="s">
        <v>82</v>
      </c>
      <c r="D22" s="41" t="s">
        <v>9</v>
      </c>
      <c r="E22" s="42" t="e">
        <f aca="false">#REF!+#REF!+#REF!+#REF!+#REF!+#REF!+#REF!</f>
        <v>#REF!</v>
      </c>
      <c r="F22" s="43" t="n">
        <v>404.14</v>
      </c>
      <c r="G22" s="43" t="e">
        <f aca="false">ROUND(F22*E22,2)</f>
        <v>#REF!</v>
      </c>
      <c r="H22" s="43" t="n">
        <v>85.89</v>
      </c>
      <c r="I22" s="44" t="e">
        <f aca="false">ROUND(H22*E22,2)</f>
        <v>#REF!</v>
      </c>
      <c r="J22" s="45" t="e">
        <f aca="false">G22+I22</f>
        <v>#REF!</v>
      </c>
      <c r="K22" s="49" t="s">
        <v>50</v>
      </c>
      <c r="L22" s="50" t="n">
        <v>94991</v>
      </c>
      <c r="M22" s="48" t="e">
        <f aca="false">ROUND(J22*1.2476,2)</f>
        <v>#REF!</v>
      </c>
      <c r="N22" s="8"/>
      <c r="O22" s="8"/>
      <c r="P22" s="23"/>
    </row>
    <row r="23" customFormat="false" ht="52" hidden="false" customHeight="false" outlineLevel="0" collapsed="false">
      <c r="B23" s="39" t="n">
        <v>20</v>
      </c>
      <c r="C23" s="40" t="s">
        <v>83</v>
      </c>
      <c r="D23" s="41" t="s">
        <v>15</v>
      </c>
      <c r="E23" s="42" t="e">
        <f aca="false">#REF!+#REF!+#REF!+#REF!+#REF!+#REF!+#REF!</f>
        <v>#REF!</v>
      </c>
      <c r="F23" s="43" t="n">
        <v>62.44</v>
      </c>
      <c r="G23" s="43" t="e">
        <f aca="false">ROUND(F23*E23,2)</f>
        <v>#REF!</v>
      </c>
      <c r="H23" s="43" t="n">
        <v>12.64</v>
      </c>
      <c r="I23" s="44" t="e">
        <f aca="false">ROUND(H23*E23,2)</f>
        <v>#REF!</v>
      </c>
      <c r="J23" s="45" t="e">
        <f aca="false">G23+I23</f>
        <v>#REF!</v>
      </c>
      <c r="K23" s="49" t="s">
        <v>50</v>
      </c>
      <c r="L23" s="50" t="n">
        <v>94997</v>
      </c>
      <c r="M23" s="48" t="e">
        <f aca="false">ROUND(J23*1.2476,2)</f>
        <v>#REF!</v>
      </c>
      <c r="N23" s="8"/>
      <c r="O23" s="8"/>
      <c r="P23" s="23"/>
    </row>
    <row r="24" customFormat="false" ht="12.8" hidden="false" customHeight="false" outlineLevel="0" collapsed="false">
      <c r="B24" s="39" t="n">
        <v>21</v>
      </c>
      <c r="C24" s="40" t="s">
        <v>84</v>
      </c>
      <c r="D24" s="41" t="s">
        <v>15</v>
      </c>
      <c r="E24" s="42" t="e">
        <f aca="false">#REF!+#REF!+#REF!+#REF!+#REF!+#REF!+#REF!</f>
        <v>#REF!</v>
      </c>
      <c r="F24" s="52" t="n">
        <v>24.26</v>
      </c>
      <c r="G24" s="52" t="e">
        <f aca="false">ROUND(#REF!*#REF!,2)</f>
        <v>#REF!</v>
      </c>
      <c r="H24" s="52" t="n">
        <v>39</v>
      </c>
      <c r="I24" s="44" t="e">
        <f aca="false">ROUND(#REF!*#REF!,2)</f>
        <v>#REF!</v>
      </c>
      <c r="J24" s="45" t="e">
        <f aca="false">#REF!+#REF!</f>
        <v>#REF!</v>
      </c>
      <c r="K24" s="49" t="s">
        <v>50</v>
      </c>
      <c r="L24" s="50" t="n">
        <v>5651</v>
      </c>
      <c r="M24" s="48" t="e">
        <f aca="false">ROUND(J24*1.2476,2)</f>
        <v>#REF!</v>
      </c>
      <c r="N24" s="8"/>
      <c r="O24" s="8"/>
      <c r="P24" s="23"/>
    </row>
    <row r="25" customFormat="false" ht="30" hidden="false" customHeight="true" outlineLevel="0" collapsed="false">
      <c r="B25" s="39" t="n">
        <v>22</v>
      </c>
      <c r="C25" s="40" t="s">
        <v>85</v>
      </c>
      <c r="D25" s="41" t="s">
        <v>9</v>
      </c>
      <c r="E25" s="42" t="e">
        <f aca="false">#REF!+#REF!+#REF!+#REF!+#REF!+#REF!+#REF!</f>
        <v>#REF!</v>
      </c>
      <c r="F25" s="43" t="n">
        <v>368.43</v>
      </c>
      <c r="G25" s="43" t="e">
        <f aca="false">ROUND(#REF!*#REF!,2)</f>
        <v>#REF!</v>
      </c>
      <c r="H25" s="43" t="n">
        <v>22.92</v>
      </c>
      <c r="I25" s="44" t="e">
        <f aca="false">ROUND(#REF!*#REF!,2)</f>
        <v>#REF!</v>
      </c>
      <c r="J25" s="45" t="e">
        <f aca="false">#REF!+#REF!</f>
        <v>#REF!</v>
      </c>
      <c r="K25" s="49" t="s">
        <v>50</v>
      </c>
      <c r="L25" s="50" t="n">
        <v>92720</v>
      </c>
      <c r="M25" s="48" t="e">
        <f aca="false">ROUND(J25*1.2476,2)</f>
        <v>#REF!</v>
      </c>
      <c r="N25" s="8"/>
      <c r="O25" s="8"/>
      <c r="P25" s="23"/>
    </row>
    <row r="26" customFormat="false" ht="32" hidden="false" customHeight="false" outlineLevel="0" collapsed="false">
      <c r="B26" s="39" t="n">
        <v>23</v>
      </c>
      <c r="C26" s="53" t="s">
        <v>86</v>
      </c>
      <c r="D26" s="41" t="s">
        <v>36</v>
      </c>
      <c r="E26" s="42" t="e">
        <f aca="false">#REF!+#REF!+#REF!+#REF!+#REF!+#REF!+#REF!</f>
        <v>#REF!</v>
      </c>
      <c r="F26" s="43" t="n">
        <v>6.65</v>
      </c>
      <c r="G26" s="43" t="e">
        <f aca="false">ROUND(#REF!*#REF!,2)</f>
        <v>#REF!</v>
      </c>
      <c r="H26" s="43" t="n">
        <v>6.02</v>
      </c>
      <c r="I26" s="44" t="e">
        <f aca="false">ROUND(#REF!*#REF!,2)</f>
        <v>#REF!</v>
      </c>
      <c r="J26" s="45" t="e">
        <f aca="false">#REF!+#REF!</f>
        <v>#REF!</v>
      </c>
      <c r="K26" s="49" t="s">
        <v>50</v>
      </c>
      <c r="L26" s="54" t="s">
        <v>87</v>
      </c>
      <c r="M26" s="48" t="e">
        <f aca="false">ROUND(J26*1.2476,2)</f>
        <v>#REF!</v>
      </c>
      <c r="N26" s="8"/>
      <c r="O26" s="8"/>
      <c r="P26" s="23"/>
    </row>
    <row r="27" customFormat="false" ht="39" hidden="false" customHeight="true" outlineLevel="0" collapsed="false">
      <c r="B27" s="39" t="n">
        <v>24</v>
      </c>
      <c r="C27" s="55" t="s">
        <v>88</v>
      </c>
      <c r="D27" s="41" t="s">
        <v>36</v>
      </c>
      <c r="E27" s="42" t="e">
        <f aca="false">#REF!+#REF!+#REF!+#REF!+#REF!+#REF!+#REF!</f>
        <v>#REF!</v>
      </c>
      <c r="F27" s="43" t="n">
        <v>6.99</v>
      </c>
      <c r="G27" s="43" t="e">
        <f aca="false">ROUND(#REF!*#REF!,2)</f>
        <v>#REF!</v>
      </c>
      <c r="H27" s="43" t="n">
        <v>4.24</v>
      </c>
      <c r="I27" s="44" t="e">
        <f aca="false">ROUND(#REF!*#REF!,2)</f>
        <v>#REF!</v>
      </c>
      <c r="J27" s="45" t="e">
        <f aca="false">#REF!+#REF!</f>
        <v>#REF!</v>
      </c>
      <c r="K27" s="49" t="s">
        <v>50</v>
      </c>
      <c r="L27" s="54" t="s">
        <v>89</v>
      </c>
      <c r="M27" s="48" t="e">
        <f aca="false">ROUND(J27*1.2476,2)</f>
        <v>#REF!</v>
      </c>
      <c r="N27" s="8"/>
      <c r="O27" s="8"/>
      <c r="P27" s="23"/>
    </row>
    <row r="28" customFormat="false" ht="39.75" hidden="false" customHeight="true" outlineLevel="0" collapsed="false">
      <c r="B28" s="39" t="n">
        <v>25</v>
      </c>
      <c r="C28" s="55" t="s">
        <v>90</v>
      </c>
      <c r="D28" s="41" t="s">
        <v>36</v>
      </c>
      <c r="E28" s="42" t="e">
        <f aca="false">#REF!+#REF!+#REF!+#REF!+#REF!+#REF!+#REF!</f>
        <v>#REF!</v>
      </c>
      <c r="F28" s="43" t="n">
        <v>7.03</v>
      </c>
      <c r="G28" s="43" t="e">
        <f aca="false">ROUND(#REF!*#REF!,2)</f>
        <v>#REF!</v>
      </c>
      <c r="H28" s="43" t="n">
        <v>2.97</v>
      </c>
      <c r="I28" s="44" t="e">
        <f aca="false">ROUND(#REF!*#REF!,2)</f>
        <v>#REF!</v>
      </c>
      <c r="J28" s="45" t="e">
        <f aca="false">#REF!+#REF!</f>
        <v>#REF!</v>
      </c>
      <c r="K28" s="49" t="s">
        <v>50</v>
      </c>
      <c r="L28" s="54" t="s">
        <v>91</v>
      </c>
      <c r="M28" s="48" t="e">
        <f aca="false">ROUND(J28*1.2476,2)</f>
        <v>#REF!</v>
      </c>
      <c r="N28" s="8"/>
      <c r="O28" s="8"/>
      <c r="P28" s="23"/>
    </row>
    <row r="29" customFormat="false" ht="22" hidden="false" customHeight="false" outlineLevel="0" collapsed="false">
      <c r="B29" s="39" t="n">
        <v>26</v>
      </c>
      <c r="C29" s="40" t="s">
        <v>92</v>
      </c>
      <c r="D29" s="41" t="s">
        <v>9</v>
      </c>
      <c r="E29" s="42" t="e">
        <f aca="false">#REF!+#REF!+#REF!+#REF!+#REF!+#REF!+#REF!</f>
        <v>#REF!</v>
      </c>
      <c r="F29" s="44" t="n">
        <v>6.24</v>
      </c>
      <c r="G29" s="44" t="e">
        <f aca="false">ROUND(#REF!*#REF!,2)</f>
        <v>#REF!</v>
      </c>
      <c r="H29" s="44" t="n">
        <v>12.6</v>
      </c>
      <c r="I29" s="44" t="e">
        <f aca="false">ROUND(#REF!*#REF!,2)</f>
        <v>#REF!</v>
      </c>
      <c r="J29" s="45" t="e">
        <f aca="false">#REF!+#REF!</f>
        <v>#REF!</v>
      </c>
      <c r="K29" s="49" t="s">
        <v>50</v>
      </c>
      <c r="L29" s="50" t="n">
        <v>72897</v>
      </c>
      <c r="M29" s="48" t="e">
        <f aca="false">ROUND(J29*1.2476,2)</f>
        <v>#REF!</v>
      </c>
      <c r="N29" s="8"/>
      <c r="O29" s="8"/>
      <c r="P29" s="26"/>
    </row>
    <row r="30" customFormat="false" ht="12.8" hidden="false" customHeight="false" outlineLevel="0" collapsed="false">
      <c r="B30" s="56" t="n">
        <v>12</v>
      </c>
      <c r="C30" s="57" t="s">
        <v>93</v>
      </c>
      <c r="D30" s="33"/>
      <c r="E30" s="34"/>
      <c r="F30" s="34"/>
      <c r="G30" s="34"/>
      <c r="H30" s="34"/>
      <c r="I30" s="34"/>
      <c r="J30" s="34"/>
      <c r="K30" s="34"/>
      <c r="L30" s="34"/>
      <c r="M30" s="58" t="e">
        <f aca="false">SUM(M4:M29)</f>
        <v>#REF!</v>
      </c>
      <c r="N30" s="8"/>
      <c r="P30" s="23"/>
    </row>
    <row r="31" customFormat="false" ht="12.75" hidden="false" customHeight="false" outlineLevel="0" collapsed="false">
      <c r="B31" s="1"/>
      <c r="C31" s="1"/>
      <c r="D31" s="1"/>
      <c r="E31" s="1"/>
      <c r="K31" s="1"/>
      <c r="L31" s="1"/>
    </row>
    <row r="32" customFormat="false" ht="12.75" hidden="false" customHeight="false" outlineLevel="0" collapsed="false">
      <c r="B32" s="1"/>
      <c r="C32" s="1"/>
      <c r="D32" s="1"/>
      <c r="E32" s="1"/>
      <c r="K32" s="1"/>
      <c r="L32" s="1"/>
    </row>
    <row r="33" customFormat="false" ht="12.75" hidden="false" customHeight="false" outlineLevel="0" collapsed="false">
      <c r="B33" s="1"/>
      <c r="C33" s="1"/>
      <c r="D33" s="1"/>
      <c r="E33" s="1"/>
      <c r="K33" s="1"/>
      <c r="L33" s="1"/>
    </row>
    <row r="34" customFormat="false" ht="12.75" hidden="false" customHeight="false" outlineLevel="0" collapsed="false">
      <c r="B34" s="1"/>
      <c r="C34" s="1"/>
      <c r="D34" s="1"/>
      <c r="E34" s="1"/>
      <c r="K34" s="1"/>
      <c r="L34" s="1"/>
    </row>
    <row r="35" customFormat="false" ht="12.75" hidden="false" customHeight="false" outlineLevel="0" collapsed="false">
      <c r="B35" s="1"/>
      <c r="C35" s="1"/>
      <c r="D35" s="1"/>
      <c r="E35" s="1"/>
      <c r="K35" s="1"/>
      <c r="L35" s="1"/>
    </row>
    <row r="36" customFormat="false" ht="12.75" hidden="false" customHeight="false" outlineLevel="0" collapsed="false">
      <c r="B36" s="1"/>
      <c r="C36" s="1"/>
      <c r="D36" s="1"/>
      <c r="E36" s="1"/>
      <c r="K36" s="1"/>
      <c r="L36" s="1"/>
    </row>
    <row r="37" customFormat="false" ht="12.75" hidden="false" customHeight="false" outlineLevel="0" collapsed="false">
      <c r="B37" s="1"/>
      <c r="C37" s="1"/>
      <c r="D37" s="1"/>
      <c r="E37" s="1"/>
      <c r="K37" s="1"/>
      <c r="L37" s="1"/>
    </row>
    <row r="38" customFormat="false" ht="12.75" hidden="false" customHeight="false" outlineLevel="0" collapsed="false">
      <c r="B38" s="1"/>
      <c r="C38" s="1"/>
      <c r="D38" s="1"/>
      <c r="E38" s="1"/>
      <c r="K38" s="1"/>
      <c r="L38" s="1"/>
    </row>
    <row r="39" customFormat="false" ht="12.75" hidden="false" customHeight="false" outlineLevel="0" collapsed="false">
      <c r="B39" s="1"/>
      <c r="C39" s="1"/>
      <c r="D39" s="1"/>
      <c r="E39" s="1"/>
      <c r="K39" s="1"/>
      <c r="L39" s="1"/>
    </row>
    <row r="40" customFormat="false" ht="12.75" hidden="false" customHeight="false" outlineLevel="0" collapsed="false">
      <c r="B40" s="1"/>
      <c r="C40" s="1"/>
      <c r="D40" s="1"/>
      <c r="E40" s="1"/>
      <c r="K40" s="1"/>
      <c r="L40" s="1"/>
    </row>
    <row r="41" customFormat="false" ht="12.75" hidden="false" customHeight="false" outlineLevel="0" collapsed="false">
      <c r="B41" s="1"/>
      <c r="C41" s="1"/>
      <c r="D41" s="1"/>
      <c r="E41" s="1"/>
      <c r="K41" s="1"/>
      <c r="L41" s="1"/>
    </row>
    <row r="42" customFormat="false" ht="12.75" hidden="false" customHeight="false" outlineLevel="0" collapsed="false">
      <c r="B42" s="1"/>
      <c r="C42" s="1"/>
      <c r="D42" s="1"/>
      <c r="E42" s="1"/>
      <c r="K42" s="1"/>
      <c r="L42" s="1"/>
    </row>
    <row r="43" customFormat="false" ht="12.75" hidden="false" customHeight="false" outlineLevel="0" collapsed="false">
      <c r="B43" s="1"/>
      <c r="C43" s="1"/>
      <c r="D43" s="1"/>
      <c r="E43" s="1"/>
      <c r="K43" s="1"/>
      <c r="L43" s="1"/>
    </row>
    <row r="44" customFormat="false" ht="12.75" hidden="false" customHeight="false" outlineLevel="0" collapsed="false">
      <c r="B44" s="1"/>
      <c r="C44" s="1"/>
      <c r="D44" s="1"/>
      <c r="E44" s="1"/>
      <c r="K44" s="1"/>
      <c r="L44" s="1"/>
    </row>
    <row r="45" customFormat="false" ht="12.75" hidden="false" customHeight="false" outlineLevel="0" collapsed="false">
      <c r="B45" s="1"/>
      <c r="C45" s="1"/>
      <c r="D45" s="1"/>
      <c r="E45" s="1"/>
      <c r="K45" s="1"/>
      <c r="L45" s="1"/>
    </row>
    <row r="46" customFormat="false" ht="12.75" hidden="false" customHeight="false" outlineLevel="0" collapsed="false">
      <c r="B46" s="1"/>
      <c r="C46" s="1"/>
      <c r="D46" s="1"/>
      <c r="E46" s="1"/>
      <c r="K46" s="1"/>
      <c r="L46" s="1"/>
    </row>
    <row r="47" customFormat="false" ht="12.75" hidden="false" customHeight="false" outlineLevel="0" collapsed="false">
      <c r="B47" s="1"/>
      <c r="C47" s="1"/>
      <c r="D47" s="1"/>
      <c r="E47" s="1"/>
      <c r="K47" s="1"/>
      <c r="L47" s="1"/>
    </row>
    <row r="48" customFormat="false" ht="12.75" hidden="false" customHeight="false" outlineLevel="0" collapsed="false">
      <c r="B48" s="1"/>
      <c r="C48" s="1"/>
      <c r="D48" s="1"/>
      <c r="E48" s="1"/>
      <c r="K48" s="1"/>
      <c r="L48" s="1"/>
    </row>
    <row r="49" customFormat="false" ht="12.75" hidden="false" customHeight="false" outlineLevel="0" collapsed="false">
      <c r="B49" s="1"/>
      <c r="C49" s="1"/>
      <c r="D49" s="1"/>
      <c r="E49" s="1"/>
      <c r="K49" s="1"/>
      <c r="L49" s="1"/>
    </row>
    <row r="50" customFormat="false" ht="12.75" hidden="false" customHeight="false" outlineLevel="0" collapsed="false">
      <c r="B50" s="1"/>
      <c r="C50" s="1"/>
      <c r="D50" s="1"/>
      <c r="E50" s="1"/>
      <c r="K50" s="1"/>
      <c r="L50" s="1"/>
    </row>
    <row r="51" customFormat="false" ht="12.75" hidden="false" customHeight="false" outlineLevel="0" collapsed="false">
      <c r="B51" s="1"/>
      <c r="C51" s="1"/>
      <c r="D51" s="1"/>
      <c r="E51" s="1"/>
      <c r="K51" s="1"/>
      <c r="L51" s="1"/>
    </row>
    <row r="52" customFormat="false" ht="12.75" hidden="false" customHeight="false" outlineLevel="0" collapsed="false">
      <c r="B52" s="1"/>
      <c r="C52" s="1"/>
      <c r="D52" s="1"/>
      <c r="E52" s="1"/>
      <c r="K52" s="1"/>
      <c r="L52" s="1"/>
    </row>
    <row r="53" customFormat="false" ht="12.75" hidden="false" customHeight="false" outlineLevel="0" collapsed="false">
      <c r="B53" s="1"/>
      <c r="C53" s="1"/>
      <c r="D53" s="1"/>
      <c r="E53" s="1"/>
      <c r="K53" s="1"/>
      <c r="L53" s="1"/>
    </row>
    <row r="54" customFormat="false" ht="12.75" hidden="false" customHeight="false" outlineLevel="0" collapsed="false">
      <c r="B54" s="1"/>
      <c r="C54" s="1"/>
      <c r="D54" s="1"/>
      <c r="E54" s="1"/>
      <c r="K54" s="1"/>
      <c r="L54" s="1"/>
    </row>
    <row r="55" customFormat="false" ht="12.75" hidden="false" customHeight="false" outlineLevel="0" collapsed="false">
      <c r="B55" s="1"/>
      <c r="C55" s="1"/>
      <c r="D55" s="1"/>
      <c r="E55" s="1"/>
      <c r="K55" s="1"/>
      <c r="L55" s="1"/>
    </row>
    <row r="56" customFormat="false" ht="12.75" hidden="false" customHeight="false" outlineLevel="0" collapsed="false">
      <c r="B56" s="1"/>
      <c r="C56" s="1"/>
      <c r="D56" s="1"/>
      <c r="E56" s="1"/>
      <c r="K56" s="1"/>
      <c r="L56" s="1"/>
    </row>
    <row r="57" customFormat="false" ht="12.75" hidden="false" customHeight="false" outlineLevel="0" collapsed="false">
      <c r="B57" s="1"/>
      <c r="C57" s="1"/>
      <c r="D57" s="1"/>
      <c r="E57" s="1"/>
      <c r="K57" s="1"/>
      <c r="L57" s="1"/>
    </row>
    <row r="58" customFormat="false" ht="12.75" hidden="false" customHeight="false" outlineLevel="0" collapsed="false">
      <c r="B58" s="1"/>
      <c r="C58" s="1"/>
      <c r="D58" s="1"/>
      <c r="E58" s="1"/>
      <c r="K58" s="1"/>
      <c r="L58" s="1"/>
    </row>
    <row r="59" customFormat="false" ht="12.75" hidden="false" customHeight="false" outlineLevel="0" collapsed="false">
      <c r="B59" s="1"/>
      <c r="C59" s="1"/>
      <c r="D59" s="1"/>
      <c r="E59" s="1"/>
      <c r="K59" s="1"/>
      <c r="L59" s="1"/>
    </row>
    <row r="60" customFormat="false" ht="12.75" hidden="false" customHeight="false" outlineLevel="0" collapsed="false">
      <c r="B60" s="1"/>
      <c r="C60" s="1"/>
      <c r="D60" s="1"/>
      <c r="E60" s="1"/>
      <c r="K60" s="1"/>
      <c r="L60" s="1"/>
    </row>
    <row r="61" customFormat="false" ht="12.75" hidden="false" customHeight="false" outlineLevel="0" collapsed="false">
      <c r="B61" s="1"/>
      <c r="C61" s="1"/>
      <c r="D61" s="1"/>
      <c r="E61" s="1"/>
      <c r="K61" s="1"/>
      <c r="L61" s="1"/>
    </row>
    <row r="62" customFormat="false" ht="12.75" hidden="false" customHeight="false" outlineLevel="0" collapsed="false">
      <c r="B62" s="1"/>
      <c r="C62" s="1"/>
      <c r="D62" s="1"/>
      <c r="E62" s="1"/>
      <c r="K62" s="1"/>
      <c r="L62" s="1"/>
    </row>
    <row r="63" customFormat="false" ht="12.75" hidden="false" customHeight="false" outlineLevel="0" collapsed="false">
      <c r="B63" s="1"/>
      <c r="C63" s="1"/>
      <c r="D63" s="1"/>
      <c r="E63" s="1"/>
      <c r="K63" s="1"/>
      <c r="L63" s="1"/>
    </row>
    <row r="64" customFormat="false" ht="12.75" hidden="false" customHeight="false" outlineLevel="0" collapsed="false">
      <c r="B64" s="1"/>
      <c r="C64" s="1"/>
      <c r="D64" s="1"/>
      <c r="E64" s="1"/>
      <c r="K64" s="1"/>
      <c r="L64" s="1"/>
    </row>
    <row r="68" customFormat="false" ht="12.75" hidden="false" customHeight="false" outlineLevel="0" collapsed="false">
      <c r="B68" s="1"/>
      <c r="C68" s="1"/>
      <c r="D68" s="1"/>
      <c r="E68" s="1"/>
      <c r="K68" s="1"/>
      <c r="L68" s="1"/>
    </row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7">
    <mergeCell ref="B1:L1"/>
    <mergeCell ref="B2:B3"/>
    <mergeCell ref="C2:C3"/>
    <mergeCell ref="D2:D3"/>
    <mergeCell ref="E2:E3"/>
    <mergeCell ref="K2:L2"/>
    <mergeCell ref="M2:M3"/>
  </mergeCells>
  <conditionalFormatting sqref="C26:C28 L26:L28">
    <cfRule type="expression" priority="2" aboveAverage="0" equalAverage="0" bottom="0" percent="0" rank="0" text="" dxfId="0">
      <formula>AND(#ref!&lt;&gt;"COMPOSICAO",#ref!&lt;&gt;"INSUMO",#ref!&lt;&gt;"")</formula>
    </cfRule>
    <cfRule type="expression" priority="3" aboveAverage="0" equalAverage="0" bottom="0" percent="0" rank="0" text="" dxfId="1">
      <formula>AND(OR(#ref!="COMPOSICAO",#ref!="INSUMO",#ref!&lt;&gt;""),#ref!&lt;&gt;"")</formula>
    </cfRule>
  </conditionalFormatting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113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2010-09-20T11:33:29Z</dcterms:created>
  <dc:creator>Graudia</dc:creator>
  <dc:description/>
  <dc:language>pt-BR</dc:language>
  <cp:lastModifiedBy/>
  <cp:lastPrinted>2020-09-29T14:15:40Z</cp:lastPrinted>
  <dcterms:modified xsi:type="dcterms:W3CDTF">2020-10-13T07:50:21Z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